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35" windowWidth="14910" windowHeight="7320" tabRatio="901" firstSheet="2" activeTab="8"/>
  </bookViews>
  <sheets>
    <sheet name="Försättsblad-börja här" sheetId="5" r:id="rId1"/>
    <sheet name="Dokumentation-Energiberäkn&amp;hä" sheetId="3" r:id="rId2"/>
    <sheet name="Verifiering-sammanställning" sheetId="18" r:id="rId3"/>
    <sheet name="Underlag-BBR" sheetId="11" r:id="rId4"/>
    <sheet name="Underlag-brukande" sheetId="13" r:id="rId5"/>
    <sheet name="Underlag-mätvärden värme" sheetId="12" r:id="rId6"/>
    <sheet name="Underlag-mätvärden kyla" sheetId="15" r:id="rId7"/>
    <sheet name="Underlag-mätvärden el" sheetId="16" r:id="rId8"/>
    <sheet name="Underlag-mätplan" sheetId="20" r:id="rId9"/>
  </sheets>
  <definedNames>
    <definedName name="_xlnm._FilterDatabase" localSheetId="7" hidden="1">'Underlag-mätvärden el'!$B$10:$B$49</definedName>
    <definedName name="_xlnm._FilterDatabase" localSheetId="6" hidden="1">'Underlag-mätvärden kyla'!$B$10:$B$49</definedName>
    <definedName name="_xlnm._FilterDatabase" localSheetId="5" hidden="1">'Underlag-mätvärden värme'!$B$10:$B$49</definedName>
    <definedName name="_xlnm.Print_Area" localSheetId="1">'Dokumentation-Energiberäkn&amp;hä'!$A$1:$I$60</definedName>
    <definedName name="_xlnm.Print_Area" localSheetId="0">'Försättsblad-börja här'!$A$1:$H$63</definedName>
    <definedName name="_xlnm.Print_Area" localSheetId="3">'Underlag-BBR'!$A$1:$J$85</definedName>
    <definedName name="_xlnm.Print_Area" localSheetId="4">'Underlag-brukande'!$A$1:$O$87</definedName>
    <definedName name="_xlnm.Print_Area" localSheetId="8">'Underlag-mätplan'!$A$1:$L$56</definedName>
    <definedName name="_xlnm.Print_Area" localSheetId="7">'Underlag-mätvärden el'!$A$1:$N$50</definedName>
    <definedName name="_xlnm.Print_Area" localSheetId="6">'Underlag-mätvärden kyla'!$A$1:$R$50</definedName>
    <definedName name="_xlnm.Print_Area" localSheetId="5">'Underlag-mätvärden värme'!$A$1:$Q$50</definedName>
    <definedName name="_xlnm.Print_Area" localSheetId="2">'Verifiering-sammanställning'!$A$1:$Q$70</definedName>
  </definedNames>
  <calcPr calcId="125725"/>
</workbook>
</file>

<file path=xl/calcChain.xml><?xml version="1.0" encoding="utf-8"?>
<calcChain xmlns="http://schemas.openxmlformats.org/spreadsheetml/2006/main">
  <c r="H12" i="12"/>
  <c r="O12" s="1"/>
  <c r="H13"/>
  <c r="O13" s="1"/>
  <c r="H14"/>
  <c r="O14" s="1"/>
  <c r="H15"/>
  <c r="O15" s="1"/>
  <c r="H16"/>
  <c r="H17"/>
  <c r="O17" s="1"/>
  <c r="H18"/>
  <c r="H19"/>
  <c r="O19" s="1"/>
  <c r="H20"/>
  <c r="O20" s="1"/>
  <c r="H21"/>
  <c r="O21" s="1"/>
  <c r="H22"/>
  <c r="O22" s="1"/>
  <c r="H23"/>
  <c r="H24"/>
  <c r="O24" s="1"/>
  <c r="H25"/>
  <c r="O25" s="1"/>
  <c r="H26"/>
  <c r="O26" s="1"/>
  <c r="H27"/>
  <c r="O27" s="1"/>
  <c r="H28"/>
  <c r="O28" s="1"/>
  <c r="H29"/>
  <c r="O29" s="1"/>
  <c r="H30"/>
  <c r="O30" s="1"/>
  <c r="H31"/>
  <c r="O31" s="1"/>
  <c r="H32"/>
  <c r="O32" s="1"/>
  <c r="H33"/>
  <c r="O33" s="1"/>
  <c r="H34"/>
  <c r="O34"/>
  <c r="H35"/>
  <c r="O35" s="1"/>
  <c r="H36"/>
  <c r="O36" s="1"/>
  <c r="H37"/>
  <c r="O37"/>
  <c r="H38"/>
  <c r="O38" s="1"/>
  <c r="H39"/>
  <c r="O39" s="1"/>
  <c r="H40"/>
  <c r="H41"/>
  <c r="O41" s="1"/>
  <c r="H42"/>
  <c r="O42" s="1"/>
  <c r="H43"/>
  <c r="O43" s="1"/>
  <c r="H44"/>
  <c r="O44" s="1"/>
  <c r="H45"/>
  <c r="O45" s="1"/>
  <c r="H46"/>
  <c r="O46" s="1"/>
  <c r="H47"/>
  <c r="O47" s="1"/>
  <c r="H48"/>
  <c r="O48" s="1"/>
  <c r="H49"/>
  <c r="O49" s="1"/>
  <c r="H11"/>
  <c r="O11" s="1"/>
  <c r="C37" i="5"/>
  <c r="F22"/>
  <c r="G17" i="11"/>
  <c r="I11"/>
  <c r="C10"/>
  <c r="G30" s="1"/>
  <c r="H30" s="1"/>
  <c r="D6" i="18"/>
  <c r="F49" i="16"/>
  <c r="F36"/>
  <c r="D42" i="18"/>
  <c r="F23" i="16"/>
  <c r="K23"/>
  <c r="D64" i="18"/>
  <c r="D47"/>
  <c r="D30"/>
  <c r="D4" i="20"/>
  <c r="K4"/>
  <c r="E4" i="16"/>
  <c r="K4"/>
  <c r="J8"/>
  <c r="L8"/>
  <c r="M8"/>
  <c r="J9"/>
  <c r="K9"/>
  <c r="L9"/>
  <c r="M9"/>
  <c r="F11"/>
  <c r="M11"/>
  <c r="F12"/>
  <c r="L12"/>
  <c r="F13"/>
  <c r="K13"/>
  <c r="F14"/>
  <c r="J14"/>
  <c r="F15"/>
  <c r="M15"/>
  <c r="F16"/>
  <c r="L16"/>
  <c r="F17"/>
  <c r="K17"/>
  <c r="F18"/>
  <c r="J18"/>
  <c r="F19"/>
  <c r="M19"/>
  <c r="F20"/>
  <c r="L20"/>
  <c r="F21"/>
  <c r="K21"/>
  <c r="F22"/>
  <c r="J22"/>
  <c r="C23"/>
  <c r="D23"/>
  <c r="E23"/>
  <c r="G23"/>
  <c r="H23"/>
  <c r="F24"/>
  <c r="M24"/>
  <c r="F25"/>
  <c r="L25"/>
  <c r="F26"/>
  <c r="K26"/>
  <c r="F27"/>
  <c r="J27"/>
  <c r="F28"/>
  <c r="M28"/>
  <c r="F29"/>
  <c r="L29"/>
  <c r="F30"/>
  <c r="K30"/>
  <c r="F31"/>
  <c r="J31"/>
  <c r="F32"/>
  <c r="M32"/>
  <c r="F33"/>
  <c r="L33"/>
  <c r="F34"/>
  <c r="K34"/>
  <c r="F35"/>
  <c r="J35"/>
  <c r="C36"/>
  <c r="D36"/>
  <c r="E36"/>
  <c r="G36"/>
  <c r="H36"/>
  <c r="F37"/>
  <c r="M37"/>
  <c r="F38"/>
  <c r="L38"/>
  <c r="F39"/>
  <c r="K39"/>
  <c r="F40"/>
  <c r="J40"/>
  <c r="F41"/>
  <c r="M41"/>
  <c r="F42"/>
  <c r="L42"/>
  <c r="F43"/>
  <c r="K43"/>
  <c r="F44"/>
  <c r="J44"/>
  <c r="F45"/>
  <c r="M45"/>
  <c r="F46"/>
  <c r="L46"/>
  <c r="F47"/>
  <c r="K47"/>
  <c r="F48"/>
  <c r="J48"/>
  <c r="C49"/>
  <c r="D49"/>
  <c r="E49"/>
  <c r="G49"/>
  <c r="H49"/>
  <c r="E4" i="15"/>
  <c r="M4"/>
  <c r="E8"/>
  <c r="M8" s="1"/>
  <c r="K8"/>
  <c r="L8"/>
  <c r="N8"/>
  <c r="O8"/>
  <c r="P8"/>
  <c r="Q8"/>
  <c r="K9"/>
  <c r="L9"/>
  <c r="M9"/>
  <c r="N9"/>
  <c r="O9"/>
  <c r="P9"/>
  <c r="Q9"/>
  <c r="E11"/>
  <c r="I11" s="1"/>
  <c r="Q11" s="1"/>
  <c r="K11"/>
  <c r="E12"/>
  <c r="H12" s="1"/>
  <c r="P12" s="1"/>
  <c r="N12"/>
  <c r="E13"/>
  <c r="H13" s="1"/>
  <c r="P13" s="1"/>
  <c r="O13"/>
  <c r="E14"/>
  <c r="H14" s="1"/>
  <c r="P14" s="1"/>
  <c r="K14"/>
  <c r="E15"/>
  <c r="M15" s="1"/>
  <c r="L15"/>
  <c r="E16"/>
  <c r="H16" s="1"/>
  <c r="P16" s="1"/>
  <c r="N16"/>
  <c r="E17"/>
  <c r="H17"/>
  <c r="P17" s="1"/>
  <c r="O17"/>
  <c r="E18"/>
  <c r="H18" s="1"/>
  <c r="P18" s="1"/>
  <c r="K18"/>
  <c r="E19"/>
  <c r="H19" s="1"/>
  <c r="P19" s="1"/>
  <c r="L19"/>
  <c r="E20"/>
  <c r="M20" s="1"/>
  <c r="N20"/>
  <c r="E21"/>
  <c r="H21" s="1"/>
  <c r="P21" s="1"/>
  <c r="O21"/>
  <c r="E22"/>
  <c r="H22" s="1"/>
  <c r="P22" s="1"/>
  <c r="K22"/>
  <c r="C23"/>
  <c r="D23"/>
  <c r="E23"/>
  <c r="D23" i="18" s="1"/>
  <c r="F23" i="15"/>
  <c r="G23"/>
  <c r="N23"/>
  <c r="E24"/>
  <c r="M24" s="1"/>
  <c r="K24"/>
  <c r="L24"/>
  <c r="E25"/>
  <c r="M25" s="1"/>
  <c r="L25"/>
  <c r="N25"/>
  <c r="E26"/>
  <c r="H26" s="1"/>
  <c r="P26" s="1"/>
  <c r="K26"/>
  <c r="O26"/>
  <c r="E27"/>
  <c r="H27" s="1"/>
  <c r="P27" s="1"/>
  <c r="K27"/>
  <c r="L27"/>
  <c r="E28"/>
  <c r="H28" s="1"/>
  <c r="P28" s="1"/>
  <c r="L28"/>
  <c r="N28"/>
  <c r="E29"/>
  <c r="H29" s="1"/>
  <c r="P29" s="1"/>
  <c r="N29"/>
  <c r="O29"/>
  <c r="E30"/>
  <c r="M30" s="1"/>
  <c r="K30"/>
  <c r="O30"/>
  <c r="E31"/>
  <c r="M31" s="1"/>
  <c r="K31"/>
  <c r="L31"/>
  <c r="E32"/>
  <c r="H32" s="1"/>
  <c r="P32" s="1"/>
  <c r="L32"/>
  <c r="N32"/>
  <c r="E33"/>
  <c r="H33" s="1"/>
  <c r="P33" s="1"/>
  <c r="N33"/>
  <c r="O33"/>
  <c r="E34"/>
  <c r="M34" s="1"/>
  <c r="K34"/>
  <c r="O34"/>
  <c r="E35"/>
  <c r="H35" s="1"/>
  <c r="P35" s="1"/>
  <c r="K35"/>
  <c r="L35"/>
  <c r="C36"/>
  <c r="D36"/>
  <c r="E36"/>
  <c r="G63" i="11" s="1"/>
  <c r="F36" i="15"/>
  <c r="G36"/>
  <c r="N36"/>
  <c r="O36"/>
  <c r="E37"/>
  <c r="I37" s="1"/>
  <c r="Q37" s="1"/>
  <c r="K37"/>
  <c r="L37"/>
  <c r="E38"/>
  <c r="H38" s="1"/>
  <c r="P38" s="1"/>
  <c r="L38"/>
  <c r="N38"/>
  <c r="E39"/>
  <c r="I39" s="1"/>
  <c r="Q39" s="1"/>
  <c r="N39"/>
  <c r="O39"/>
  <c r="E40"/>
  <c r="I40" s="1"/>
  <c r="Q40" s="1"/>
  <c r="K40"/>
  <c r="O40"/>
  <c r="E41"/>
  <c r="H41" s="1"/>
  <c r="K41"/>
  <c r="L41"/>
  <c r="E42"/>
  <c r="H42" s="1"/>
  <c r="P42" s="1"/>
  <c r="L42"/>
  <c r="N42"/>
  <c r="E43"/>
  <c r="I43" s="1"/>
  <c r="Q43" s="1"/>
  <c r="N43"/>
  <c r="O43"/>
  <c r="E44"/>
  <c r="H44" s="1"/>
  <c r="P44" s="1"/>
  <c r="K44"/>
  <c r="O44"/>
  <c r="E45"/>
  <c r="M45" s="1"/>
  <c r="K45"/>
  <c r="L45"/>
  <c r="E46"/>
  <c r="H46" s="1"/>
  <c r="P46" s="1"/>
  <c r="L46"/>
  <c r="N46"/>
  <c r="E47"/>
  <c r="H47" s="1"/>
  <c r="P47" s="1"/>
  <c r="N47"/>
  <c r="O47"/>
  <c r="E48"/>
  <c r="H48" s="1"/>
  <c r="P48" s="1"/>
  <c r="K48"/>
  <c r="O48"/>
  <c r="C49"/>
  <c r="D49"/>
  <c r="E49"/>
  <c r="D57" i="18" s="1"/>
  <c r="F49" i="15"/>
  <c r="G49"/>
  <c r="L49"/>
  <c r="N49"/>
  <c r="E4" i="12"/>
  <c r="O4"/>
  <c r="D8"/>
  <c r="L8" s="1"/>
  <c r="K8"/>
  <c r="M8"/>
  <c r="P8"/>
  <c r="K9"/>
  <c r="L9"/>
  <c r="M9"/>
  <c r="N9"/>
  <c r="O9"/>
  <c r="P9"/>
  <c r="D11"/>
  <c r="F11" s="1"/>
  <c r="N11" s="1"/>
  <c r="P11"/>
  <c r="D12"/>
  <c r="F12" s="1"/>
  <c r="N12" s="1"/>
  <c r="K12"/>
  <c r="D13"/>
  <c r="L13" s="1"/>
  <c r="P13"/>
  <c r="D14"/>
  <c r="F14"/>
  <c r="N14" s="1"/>
  <c r="M14"/>
  <c r="D15"/>
  <c r="L15" s="1"/>
  <c r="P15"/>
  <c r="D16"/>
  <c r="F16" s="1"/>
  <c r="N16" s="1"/>
  <c r="K16"/>
  <c r="M16"/>
  <c r="D17"/>
  <c r="F17"/>
  <c r="N17" s="1"/>
  <c r="M17"/>
  <c r="P17"/>
  <c r="D18"/>
  <c r="F18" s="1"/>
  <c r="N18" s="1"/>
  <c r="K18"/>
  <c r="P18"/>
  <c r="D19"/>
  <c r="L19" s="1"/>
  <c r="K19"/>
  <c r="M19"/>
  <c r="D20"/>
  <c r="F20" s="1"/>
  <c r="N20" s="1"/>
  <c r="P20"/>
  <c r="D21"/>
  <c r="F21"/>
  <c r="N21" s="1"/>
  <c r="K21"/>
  <c r="D22"/>
  <c r="F22" s="1"/>
  <c r="N22" s="1"/>
  <c r="M22"/>
  <c r="C23"/>
  <c r="K23"/>
  <c r="D23"/>
  <c r="E23"/>
  <c r="I23"/>
  <c r="M23"/>
  <c r="D24"/>
  <c r="F24"/>
  <c r="N24" s="1"/>
  <c r="P24"/>
  <c r="D25"/>
  <c r="F25" s="1"/>
  <c r="N25" s="1"/>
  <c r="K25"/>
  <c r="M25"/>
  <c r="D26"/>
  <c r="F26" s="1"/>
  <c r="N26" s="1"/>
  <c r="P26"/>
  <c r="D27"/>
  <c r="F27" s="1"/>
  <c r="N27" s="1"/>
  <c r="K27"/>
  <c r="P27"/>
  <c r="D28"/>
  <c r="F28" s="1"/>
  <c r="N28" s="1"/>
  <c r="K28"/>
  <c r="M28"/>
  <c r="D29"/>
  <c r="F29" s="1"/>
  <c r="N29" s="1"/>
  <c r="M29"/>
  <c r="D30"/>
  <c r="L30" s="1"/>
  <c r="P30"/>
  <c r="D31"/>
  <c r="F31" s="1"/>
  <c r="N31" s="1"/>
  <c r="K31"/>
  <c r="P31"/>
  <c r="D32"/>
  <c r="F32" s="1"/>
  <c r="N32" s="1"/>
  <c r="K32"/>
  <c r="M32"/>
  <c r="D33"/>
  <c r="L33" s="1"/>
  <c r="M33"/>
  <c r="D34"/>
  <c r="F34"/>
  <c r="N34" s="1"/>
  <c r="P34"/>
  <c r="D35"/>
  <c r="F35" s="1"/>
  <c r="N35" s="1"/>
  <c r="K35"/>
  <c r="P35"/>
  <c r="C36"/>
  <c r="D36"/>
  <c r="D37" i="18"/>
  <c r="J37" s="1"/>
  <c r="E36" i="12"/>
  <c r="I36"/>
  <c r="P36"/>
  <c r="D37"/>
  <c r="F37" s="1"/>
  <c r="N37" s="1"/>
  <c r="K37"/>
  <c r="D38"/>
  <c r="F38" s="1"/>
  <c r="N38" s="1"/>
  <c r="M38"/>
  <c r="D39"/>
  <c r="F39" s="1"/>
  <c r="N39" s="1"/>
  <c r="K39"/>
  <c r="D40"/>
  <c r="F40" s="1"/>
  <c r="N40" s="1"/>
  <c r="M40"/>
  <c r="O40"/>
  <c r="D41"/>
  <c r="F41" s="1"/>
  <c r="N41" s="1"/>
  <c r="P41"/>
  <c r="D42"/>
  <c r="F42" s="1"/>
  <c r="N42" s="1"/>
  <c r="K42"/>
  <c r="M42"/>
  <c r="D43"/>
  <c r="F43" s="1"/>
  <c r="N43" s="1"/>
  <c r="M43"/>
  <c r="P43"/>
  <c r="D44"/>
  <c r="F44" s="1"/>
  <c r="N44" s="1"/>
  <c r="K44"/>
  <c r="P44"/>
  <c r="D45"/>
  <c r="L45" s="1"/>
  <c r="K45"/>
  <c r="M45"/>
  <c r="D46"/>
  <c r="F46" s="1"/>
  <c r="N46" s="1"/>
  <c r="P46"/>
  <c r="D47"/>
  <c r="F47" s="1"/>
  <c r="N47" s="1"/>
  <c r="K47"/>
  <c r="D48"/>
  <c r="F48" s="1"/>
  <c r="N48" s="1"/>
  <c r="M48"/>
  <c r="C49"/>
  <c r="K49"/>
  <c r="D49"/>
  <c r="L49" s="1"/>
  <c r="E49"/>
  <c r="I49"/>
  <c r="M49"/>
  <c r="E4" i="13"/>
  <c r="L4"/>
  <c r="G10"/>
  <c r="G11"/>
  <c r="G12"/>
  <c r="G13"/>
  <c r="G14"/>
  <c r="G15"/>
  <c r="G16"/>
  <c r="G17"/>
  <c r="G18"/>
  <c r="G19"/>
  <c r="I23"/>
  <c r="J23"/>
  <c r="K23"/>
  <c r="L23"/>
  <c r="K24"/>
  <c r="L24"/>
  <c r="G26"/>
  <c r="J26"/>
  <c r="K26"/>
  <c r="G27"/>
  <c r="J27"/>
  <c r="K27"/>
  <c r="G28"/>
  <c r="J28"/>
  <c r="K28"/>
  <c r="G29"/>
  <c r="I29"/>
  <c r="J29"/>
  <c r="G30"/>
  <c r="I30"/>
  <c r="L30"/>
  <c r="G31"/>
  <c r="K31"/>
  <c r="L31"/>
  <c r="G38"/>
  <c r="G39"/>
  <c r="G40"/>
  <c r="G41"/>
  <c r="G42"/>
  <c r="G43"/>
  <c r="G44"/>
  <c r="G45"/>
  <c r="G46"/>
  <c r="G47"/>
  <c r="I51"/>
  <c r="J51"/>
  <c r="K51"/>
  <c r="L51"/>
  <c r="K52"/>
  <c r="L52"/>
  <c r="G54"/>
  <c r="J54"/>
  <c r="K54"/>
  <c r="G55"/>
  <c r="I55"/>
  <c r="J55"/>
  <c r="G56"/>
  <c r="I56"/>
  <c r="L56"/>
  <c r="G57"/>
  <c r="K57"/>
  <c r="L57"/>
  <c r="G58"/>
  <c r="J58"/>
  <c r="K58"/>
  <c r="G59"/>
  <c r="I59"/>
  <c r="J59"/>
  <c r="G66"/>
  <c r="G67"/>
  <c r="G68"/>
  <c r="G69"/>
  <c r="G70"/>
  <c r="G71"/>
  <c r="G72"/>
  <c r="G73"/>
  <c r="G74"/>
  <c r="G75"/>
  <c r="I79"/>
  <c r="J79"/>
  <c r="K79"/>
  <c r="L79"/>
  <c r="K80"/>
  <c r="L80"/>
  <c r="G82"/>
  <c r="I82"/>
  <c r="L82"/>
  <c r="G83"/>
  <c r="K83"/>
  <c r="L83"/>
  <c r="G84"/>
  <c r="J84"/>
  <c r="K84"/>
  <c r="G85"/>
  <c r="I85"/>
  <c r="J85"/>
  <c r="G86"/>
  <c r="I86"/>
  <c r="L86"/>
  <c r="G87"/>
  <c r="K87"/>
  <c r="L87"/>
  <c r="D5" i="11"/>
  <c r="D7"/>
  <c r="C16"/>
  <c r="G37"/>
  <c r="G38"/>
  <c r="G39"/>
  <c r="G40"/>
  <c r="G41"/>
  <c r="G42"/>
  <c r="G43"/>
  <c r="G46"/>
  <c r="G47"/>
  <c r="C48"/>
  <c r="D48"/>
  <c r="E21" i="18"/>
  <c r="K21" s="1"/>
  <c r="E48" i="11"/>
  <c r="F48"/>
  <c r="E59" i="18"/>
  <c r="G55" i="11"/>
  <c r="G56"/>
  <c r="G57"/>
  <c r="G58"/>
  <c r="G59"/>
  <c r="G60"/>
  <c r="G61"/>
  <c r="G64"/>
  <c r="G65"/>
  <c r="C66"/>
  <c r="D66"/>
  <c r="E66"/>
  <c r="F66"/>
  <c r="E42" i="18"/>
  <c r="G73" i="11"/>
  <c r="G74"/>
  <c r="G75"/>
  <c r="G76"/>
  <c r="G77"/>
  <c r="G78"/>
  <c r="G79"/>
  <c r="G82"/>
  <c r="G83"/>
  <c r="C84"/>
  <c r="D84"/>
  <c r="E84"/>
  <c r="F84"/>
  <c r="D4" i="18"/>
  <c r="D8"/>
  <c r="I18"/>
  <c r="J18"/>
  <c r="K18"/>
  <c r="L18"/>
  <c r="M18"/>
  <c r="D21"/>
  <c r="D22"/>
  <c r="E22"/>
  <c r="K22" s="1"/>
  <c r="E23"/>
  <c r="D24"/>
  <c r="E25"/>
  <c r="H27"/>
  <c r="I27"/>
  <c r="C27" s="1"/>
  <c r="D29"/>
  <c r="D31"/>
  <c r="D32"/>
  <c r="C33"/>
  <c r="G33"/>
  <c r="I35"/>
  <c r="J35"/>
  <c r="K35"/>
  <c r="L35"/>
  <c r="M35"/>
  <c r="D38"/>
  <c r="E38"/>
  <c r="D39"/>
  <c r="F39" s="1"/>
  <c r="E39"/>
  <c r="E40"/>
  <c r="K40" s="1"/>
  <c r="H44"/>
  <c r="I44"/>
  <c r="J44"/>
  <c r="D44" s="1"/>
  <c r="D46"/>
  <c r="D48"/>
  <c r="D49"/>
  <c r="J49"/>
  <c r="C50"/>
  <c r="G50"/>
  <c r="I52"/>
  <c r="J52"/>
  <c r="K52"/>
  <c r="L52"/>
  <c r="M52"/>
  <c r="D55"/>
  <c r="J55" s="1"/>
  <c r="E55"/>
  <c r="D56"/>
  <c r="E56"/>
  <c r="E57"/>
  <c r="K57" s="1"/>
  <c r="D59"/>
  <c r="F59" s="1"/>
  <c r="H61"/>
  <c r="J61"/>
  <c r="D63"/>
  <c r="J63" s="1"/>
  <c r="D65"/>
  <c r="J65" s="1"/>
  <c r="D66"/>
  <c r="J66" s="1"/>
  <c r="C67"/>
  <c r="G67"/>
  <c r="D4" i="3"/>
  <c r="H4"/>
  <c r="C39" i="5"/>
  <c r="F39"/>
  <c r="E51"/>
  <c r="E53" s="1"/>
  <c r="F51"/>
  <c r="F53" s="1"/>
  <c r="D25" i="18"/>
  <c r="J25" s="1"/>
  <c r="D24" i="11"/>
  <c r="D20"/>
  <c r="D25"/>
  <c r="D19"/>
  <c r="C20"/>
  <c r="C21"/>
  <c r="M19" i="15"/>
  <c r="L43" i="12"/>
  <c r="L35"/>
  <c r="L27"/>
  <c r="L16"/>
  <c r="I48" i="15"/>
  <c r="Q48" s="1"/>
  <c r="I26"/>
  <c r="Q26" s="1"/>
  <c r="J27" i="18"/>
  <c r="I18" i="15"/>
  <c r="E58" i="18"/>
  <c r="K58" s="1"/>
  <c r="I41" i="15"/>
  <c r="Q41" s="1"/>
  <c r="I61" i="18"/>
  <c r="I17" i="15"/>
  <c r="Q17" s="1"/>
  <c r="I24"/>
  <c r="Q24" s="1"/>
  <c r="I29"/>
  <c r="Q29" s="1"/>
  <c r="L17" i="12"/>
  <c r="M40" i="15"/>
  <c r="I25"/>
  <c r="Q25" s="1"/>
  <c r="H45"/>
  <c r="P45" s="1"/>
  <c r="H39"/>
  <c r="P39" s="1"/>
  <c r="H37"/>
  <c r="P37" s="1"/>
  <c r="I28"/>
  <c r="Q28" s="1"/>
  <c r="I46"/>
  <c r="Q46" s="1"/>
  <c r="H40"/>
  <c r="P40" s="1"/>
  <c r="H25"/>
  <c r="P25" s="1"/>
  <c r="H24"/>
  <c r="I45"/>
  <c r="Q45" s="1"/>
  <c r="M49"/>
  <c r="I15"/>
  <c r="Q15" s="1"/>
  <c r="O23" i="12"/>
  <c r="L11" i="16"/>
  <c r="K12"/>
  <c r="J13"/>
  <c r="M14"/>
  <c r="L15"/>
  <c r="K16"/>
  <c r="J17"/>
  <c r="M18"/>
  <c r="L19"/>
  <c r="K20"/>
  <c r="J21"/>
  <c r="M22"/>
  <c r="M23"/>
  <c r="L24"/>
  <c r="K25"/>
  <c r="J26"/>
  <c r="M27"/>
  <c r="L28"/>
  <c r="K29"/>
  <c r="J30"/>
  <c r="M31"/>
  <c r="L32"/>
  <c r="K33"/>
  <c r="J34"/>
  <c r="M35"/>
  <c r="M36"/>
  <c r="L37"/>
  <c r="K38"/>
  <c r="J39"/>
  <c r="M40"/>
  <c r="L41"/>
  <c r="K42"/>
  <c r="J43"/>
  <c r="M44"/>
  <c r="L45"/>
  <c r="K46"/>
  <c r="J47"/>
  <c r="M48"/>
  <c r="M49"/>
  <c r="O11" i="15"/>
  <c r="L12"/>
  <c r="N13"/>
  <c r="O14"/>
  <c r="K15"/>
  <c r="L16"/>
  <c r="N17"/>
  <c r="O18"/>
  <c r="K19"/>
  <c r="L20"/>
  <c r="N21"/>
  <c r="O22"/>
  <c r="M23"/>
  <c r="L23"/>
  <c r="O24"/>
  <c r="K25"/>
  <c r="N26"/>
  <c r="O27"/>
  <c r="K28"/>
  <c r="L29"/>
  <c r="N30"/>
  <c r="O31"/>
  <c r="K32"/>
  <c r="L33"/>
  <c r="N34"/>
  <c r="O35"/>
  <c r="L36"/>
  <c r="O37"/>
  <c r="K38"/>
  <c r="L39"/>
  <c r="N40"/>
  <c r="O41"/>
  <c r="K42"/>
  <c r="L43"/>
  <c r="N44"/>
  <c r="O45"/>
  <c r="K46"/>
  <c r="L47"/>
  <c r="N48"/>
  <c r="K49"/>
  <c r="M11" i="12"/>
  <c r="P12"/>
  <c r="M13"/>
  <c r="K14"/>
  <c r="M15"/>
  <c r="P16"/>
  <c r="K17"/>
  <c r="O18"/>
  <c r="M20"/>
  <c r="P21"/>
  <c r="K22"/>
  <c r="M24"/>
  <c r="P25"/>
  <c r="M26"/>
  <c r="P28"/>
  <c r="K29"/>
  <c r="M30"/>
  <c r="P32"/>
  <c r="K33"/>
  <c r="M34"/>
  <c r="M36"/>
  <c r="P37"/>
  <c r="K38"/>
  <c r="P39"/>
  <c r="K40"/>
  <c r="M41"/>
  <c r="P42"/>
  <c r="K43"/>
  <c r="M46"/>
  <c r="P47"/>
  <c r="K48"/>
  <c r="I26" i="13"/>
  <c r="I27"/>
  <c r="I28"/>
  <c r="L29"/>
  <c r="K30"/>
  <c r="J31"/>
  <c r="I54"/>
  <c r="L55"/>
  <c r="K56"/>
  <c r="J57"/>
  <c r="I58"/>
  <c r="L59"/>
  <c r="K82"/>
  <c r="J83"/>
  <c r="I84"/>
  <c r="L85"/>
  <c r="K86"/>
  <c r="J87"/>
  <c r="M28" i="15"/>
  <c r="M17"/>
  <c r="L29" i="12"/>
  <c r="L24"/>
  <c r="L18"/>
  <c r="Q18" i="15"/>
  <c r="M41"/>
  <c r="J11" i="16"/>
  <c r="M12"/>
  <c r="L13"/>
  <c r="K14"/>
  <c r="J15"/>
  <c r="M16"/>
  <c r="L17"/>
  <c r="K18"/>
  <c r="M20"/>
  <c r="L21"/>
  <c r="K22"/>
  <c r="J24"/>
  <c r="M25"/>
  <c r="K27"/>
  <c r="M29"/>
  <c r="K31"/>
  <c r="M33"/>
  <c r="K35"/>
  <c r="J37"/>
  <c r="L39"/>
  <c r="J41"/>
  <c r="L43"/>
  <c r="J45"/>
  <c r="L47"/>
  <c r="J49"/>
  <c r="L11" i="15"/>
  <c r="K13"/>
  <c r="N15"/>
  <c r="O16"/>
  <c r="N19"/>
  <c r="O20"/>
  <c r="L22"/>
  <c r="K49" i="16"/>
  <c r="K11"/>
  <c r="J12"/>
  <c r="M13"/>
  <c r="L14"/>
  <c r="K15"/>
  <c r="J16"/>
  <c r="M17"/>
  <c r="L18"/>
  <c r="K19"/>
  <c r="J20"/>
  <c r="M21"/>
  <c r="L22"/>
  <c r="L23"/>
  <c r="K24"/>
  <c r="J25"/>
  <c r="M26"/>
  <c r="L27"/>
  <c r="K28"/>
  <c r="J29"/>
  <c r="M30"/>
  <c r="L31"/>
  <c r="K32"/>
  <c r="J33"/>
  <c r="M34"/>
  <c r="L35"/>
  <c r="L36"/>
  <c r="K37"/>
  <c r="J38"/>
  <c r="M39"/>
  <c r="L40"/>
  <c r="K41"/>
  <c r="J42"/>
  <c r="M43"/>
  <c r="L44"/>
  <c r="K45"/>
  <c r="J46"/>
  <c r="M47"/>
  <c r="L48"/>
  <c r="L49"/>
  <c r="N11" i="15"/>
  <c r="K12"/>
  <c r="L13"/>
  <c r="N14"/>
  <c r="O15"/>
  <c r="K16"/>
  <c r="L17"/>
  <c r="N18"/>
  <c r="O19"/>
  <c r="K20"/>
  <c r="L21"/>
  <c r="N22"/>
  <c r="K23"/>
  <c r="N24"/>
  <c r="O25"/>
  <c r="L26"/>
  <c r="N27"/>
  <c r="O28"/>
  <c r="K29"/>
  <c r="L30"/>
  <c r="N31"/>
  <c r="O32"/>
  <c r="K33"/>
  <c r="L34"/>
  <c r="N35"/>
  <c r="K36"/>
  <c r="N37"/>
  <c r="O38"/>
  <c r="K39"/>
  <c r="L40"/>
  <c r="N41"/>
  <c r="O42"/>
  <c r="K43"/>
  <c r="L44"/>
  <c r="N45"/>
  <c r="O46"/>
  <c r="K47"/>
  <c r="L48"/>
  <c r="O49"/>
  <c r="K11" i="12"/>
  <c r="M12"/>
  <c r="K13"/>
  <c r="P14"/>
  <c r="K15"/>
  <c r="O16"/>
  <c r="M18"/>
  <c r="P19"/>
  <c r="K20"/>
  <c r="M21"/>
  <c r="P22"/>
  <c r="P23"/>
  <c r="K24"/>
  <c r="K26"/>
  <c r="M27"/>
  <c r="P29"/>
  <c r="K30"/>
  <c r="M31"/>
  <c r="P33"/>
  <c r="K34"/>
  <c r="M35"/>
  <c r="K36"/>
  <c r="M37"/>
  <c r="P38"/>
  <c r="M39"/>
  <c r="P40"/>
  <c r="K41"/>
  <c r="M44"/>
  <c r="P45"/>
  <c r="K46"/>
  <c r="M47"/>
  <c r="P48"/>
  <c r="P49"/>
  <c r="L26" i="13"/>
  <c r="L28"/>
  <c r="K29"/>
  <c r="J30"/>
  <c r="I31"/>
  <c r="L54"/>
  <c r="K55"/>
  <c r="J56"/>
  <c r="I57"/>
  <c r="L58"/>
  <c r="K59"/>
  <c r="J82"/>
  <c r="I83"/>
  <c r="L84"/>
  <c r="K85"/>
  <c r="J86"/>
  <c r="I87"/>
  <c r="D10" i="18"/>
  <c r="M20" s="1"/>
  <c r="K36" i="16"/>
  <c r="L27" i="13"/>
  <c r="M38" i="15"/>
  <c r="M33"/>
  <c r="M18"/>
  <c r="L46" i="12"/>
  <c r="L34"/>
  <c r="L25"/>
  <c r="L14"/>
  <c r="M47" i="15"/>
  <c r="L21" i="12"/>
  <c r="J19" i="16"/>
  <c r="J23"/>
  <c r="L26"/>
  <c r="J28"/>
  <c r="L30"/>
  <c r="J32"/>
  <c r="L34"/>
  <c r="J36"/>
  <c r="M38"/>
  <c r="K40"/>
  <c r="M42"/>
  <c r="K44"/>
  <c r="M46"/>
  <c r="K48"/>
  <c r="O12" i="15"/>
  <c r="L14"/>
  <c r="K17"/>
  <c r="L18"/>
  <c r="K21"/>
  <c r="O23"/>
  <c r="P24"/>
  <c r="J47" i="18"/>
  <c r="I48"/>
  <c r="I56"/>
  <c r="C44"/>
  <c r="J59"/>
  <c r="I25"/>
  <c r="M49"/>
  <c r="M58"/>
  <c r="M56"/>
  <c r="I31"/>
  <c r="M21"/>
  <c r="C61"/>
  <c r="M42"/>
  <c r="M50"/>
  <c r="K38"/>
  <c r="M48"/>
  <c r="M41"/>
  <c r="I55"/>
  <c r="J32"/>
  <c r="M32"/>
  <c r="I42"/>
  <c r="M59"/>
  <c r="I63"/>
  <c r="M31"/>
  <c r="I41"/>
  <c r="J24"/>
  <c r="M33"/>
  <c r="J42"/>
  <c r="I59"/>
  <c r="I32"/>
  <c r="M22" i="15"/>
  <c r="L36" i="12"/>
  <c r="H15" i="15"/>
  <c r="P15" s="1"/>
  <c r="L23" i="12"/>
  <c r="I35" i="15"/>
  <c r="Q35" s="1"/>
  <c r="M11"/>
  <c r="L22" i="12"/>
  <c r="L31"/>
  <c r="K23" i="18"/>
  <c r="I24"/>
  <c r="I40"/>
  <c r="M66"/>
  <c r="K56"/>
  <c r="M38"/>
  <c r="K42"/>
  <c r="M25"/>
  <c r="M37"/>
  <c r="I65"/>
  <c r="J30"/>
  <c r="D20"/>
  <c r="J20" s="1"/>
  <c r="M21" i="15" l="1"/>
  <c r="D27" i="18"/>
  <c r="L59"/>
  <c r="K55"/>
  <c r="J46"/>
  <c r="F30" i="12"/>
  <c r="N30" s="1"/>
  <c r="F13"/>
  <c r="N13" s="1"/>
  <c r="G66" i="11"/>
  <c r="E46" i="18" s="1"/>
  <c r="I21" i="15"/>
  <c r="Q21" s="1"/>
  <c r="M46" i="18"/>
  <c r="I54"/>
  <c r="I64"/>
  <c r="I49"/>
  <c r="M47"/>
  <c r="I21"/>
  <c r="I29"/>
  <c r="M55"/>
  <c r="M29"/>
  <c r="M24"/>
  <c r="M57"/>
  <c r="K59"/>
  <c r="M39"/>
  <c r="M54"/>
  <c r="I66"/>
  <c r="M65"/>
  <c r="I37"/>
  <c r="I47"/>
  <c r="I20"/>
  <c r="M48" i="15"/>
  <c r="M27"/>
  <c r="L39" i="18"/>
  <c r="J29"/>
  <c r="F21"/>
  <c r="L21" s="1"/>
  <c r="F45" i="12"/>
  <c r="N45" s="1"/>
  <c r="J64" i="18"/>
  <c r="M63"/>
  <c r="I58"/>
  <c r="J39"/>
  <c r="I23"/>
  <c r="I34" i="15"/>
  <c r="Q34" s="1"/>
  <c r="I67" i="18"/>
  <c r="I46"/>
  <c r="I57"/>
  <c r="I33"/>
  <c r="M67"/>
  <c r="M22"/>
  <c r="M64"/>
  <c r="I22"/>
  <c r="I30"/>
  <c r="I50"/>
  <c r="M40"/>
  <c r="I38"/>
  <c r="M30"/>
  <c r="K39"/>
  <c r="I39"/>
  <c r="M39" i="15"/>
  <c r="M29"/>
  <c r="L44" i="12"/>
  <c r="M37" i="15"/>
  <c r="M35"/>
  <c r="I27"/>
  <c r="Q27" s="1"/>
  <c r="I33"/>
  <c r="Q33" s="1"/>
  <c r="I19"/>
  <c r="Q19" s="1"/>
  <c r="M26"/>
  <c r="I38"/>
  <c r="Q38" s="1"/>
  <c r="M46"/>
  <c r="D61" i="18"/>
  <c r="J31"/>
  <c r="F25"/>
  <c r="L25" s="1"/>
  <c r="J22"/>
  <c r="F42"/>
  <c r="L42" s="1"/>
  <c r="L42" i="12"/>
  <c r="L37"/>
  <c r="M43" i="15"/>
  <c r="L48" i="12"/>
  <c r="E41" i="18"/>
  <c r="K41" s="1"/>
  <c r="F33" i="12"/>
  <c r="N33" s="1"/>
  <c r="H43" i="15"/>
  <c r="P43" s="1"/>
  <c r="D41" i="18"/>
  <c r="J41" s="1"/>
  <c r="H20" i="15"/>
  <c r="P20" s="1"/>
  <c r="D50" i="18"/>
  <c r="J50" s="1"/>
  <c r="L47" i="12"/>
  <c r="I44" i="15"/>
  <c r="Q44" s="1"/>
  <c r="K25" i="18"/>
  <c r="L26" i="12"/>
  <c r="M36" i="15"/>
  <c r="M16"/>
  <c r="L11" i="12"/>
  <c r="I31" i="15"/>
  <c r="Q31" s="1"/>
  <c r="G28" i="11"/>
  <c r="H28" s="1"/>
  <c r="I14" i="15"/>
  <c r="Q14" s="1"/>
  <c r="L12" i="12"/>
  <c r="F56" i="18"/>
  <c r="L56" s="1"/>
  <c r="J48"/>
  <c r="D40"/>
  <c r="J38"/>
  <c r="F22"/>
  <c r="L22" s="1"/>
  <c r="F19" i="12"/>
  <c r="N19" s="1"/>
  <c r="H31" i="15"/>
  <c r="P31" s="1"/>
  <c r="H11"/>
  <c r="P11" s="1"/>
  <c r="I20"/>
  <c r="Q20" s="1"/>
  <c r="I12"/>
  <c r="Q12" s="1"/>
  <c r="C12" i="11"/>
  <c r="D58" i="18"/>
  <c r="I16" i="15"/>
  <c r="Q16" s="1"/>
  <c r="G29" i="11"/>
  <c r="H29" s="1"/>
  <c r="F46" i="18"/>
  <c r="L46" s="1"/>
  <c r="K46"/>
  <c r="F57"/>
  <c r="L57" s="1"/>
  <c r="J57"/>
  <c r="P41" i="15"/>
  <c r="F23" i="18"/>
  <c r="L23" s="1"/>
  <c r="D33"/>
  <c r="J33" s="1"/>
  <c r="J23"/>
  <c r="F49" i="12"/>
  <c r="F55" i="18"/>
  <c r="L55" s="1"/>
  <c r="F38"/>
  <c r="L38" s="1"/>
  <c r="M44" i="15"/>
  <c r="J56" i="18"/>
  <c r="J21"/>
  <c r="M14" i="15"/>
  <c r="M12"/>
  <c r="M13"/>
  <c r="M32"/>
  <c r="H34"/>
  <c r="P34" s="1"/>
  <c r="D54" i="18"/>
  <c r="L41" i="12"/>
  <c r="I13" i="15"/>
  <c r="I30"/>
  <c r="Q30" s="1"/>
  <c r="L20" i="12"/>
  <c r="L38"/>
  <c r="M42" i="15"/>
  <c r="G45" i="11"/>
  <c r="G48" s="1"/>
  <c r="E29" i="18" s="1"/>
  <c r="C30" i="11"/>
  <c r="D30" s="1"/>
  <c r="L28" i="12"/>
  <c r="F15"/>
  <c r="N15" s="1"/>
  <c r="H30" i="15"/>
  <c r="I22"/>
  <c r="Q22" s="1"/>
  <c r="L39" i="12"/>
  <c r="M23" i="18"/>
  <c r="L40" i="12"/>
  <c r="E24" i="18"/>
  <c r="G81" i="11"/>
  <c r="G84" s="1"/>
  <c r="E63" i="18" s="1"/>
  <c r="K63" s="1"/>
  <c r="I47" i="15"/>
  <c r="Q47" s="1"/>
  <c r="I32"/>
  <c r="Q32" s="1"/>
  <c r="I42"/>
  <c r="Q42" s="1"/>
  <c r="L32" i="12"/>
  <c r="C26" i="11"/>
  <c r="C25"/>
  <c r="C29"/>
  <c r="D29" s="1"/>
  <c r="C28"/>
  <c r="D28" s="1"/>
  <c r="C24"/>
  <c r="C19"/>
  <c r="D26"/>
  <c r="D21"/>
  <c r="I10" s="1"/>
  <c r="G10" s="1"/>
  <c r="F36" i="12" l="1"/>
  <c r="E37" i="18" s="1"/>
  <c r="H49" i="15"/>
  <c r="P49" s="1"/>
  <c r="F58" i="18"/>
  <c r="L58" s="1"/>
  <c r="J58"/>
  <c r="F41"/>
  <c r="L41" s="1"/>
  <c r="H23" i="15"/>
  <c r="P23" s="1"/>
  <c r="J40" i="18"/>
  <c r="F40"/>
  <c r="L40" s="1"/>
  <c r="K29"/>
  <c r="F29"/>
  <c r="L29" s="1"/>
  <c r="D67"/>
  <c r="J67" s="1"/>
  <c r="J54"/>
  <c r="E54"/>
  <c r="N49" i="12"/>
  <c r="F63" i="18"/>
  <c r="L63" s="1"/>
  <c r="F23" i="12"/>
  <c r="P30" i="15"/>
  <c r="H36"/>
  <c r="P36" s="1"/>
  <c r="F24" i="18"/>
  <c r="L24" s="1"/>
  <c r="K24"/>
  <c r="Q13" i="15"/>
  <c r="I23"/>
  <c r="Q23" s="1"/>
  <c r="I36"/>
  <c r="Q36" s="1"/>
  <c r="I49"/>
  <c r="Q49" s="1"/>
  <c r="N36" i="12" l="1"/>
  <c r="E20" i="18"/>
  <c r="N23" i="12"/>
  <c r="E67" i="18"/>
  <c r="K67" s="1"/>
  <c r="K54"/>
  <c r="F54"/>
  <c r="K37"/>
  <c r="E50"/>
  <c r="K50" s="1"/>
  <c r="F37"/>
  <c r="L54" l="1"/>
  <c r="F67"/>
  <c r="L67" s="1"/>
  <c r="E33"/>
  <c r="K33" s="1"/>
  <c r="K20"/>
  <c r="F20"/>
  <c r="L37"/>
  <c r="F50"/>
  <c r="L50" s="1"/>
  <c r="F33" l="1"/>
  <c r="L33" s="1"/>
  <c r="D51" i="5" s="1"/>
  <c r="D53" s="1"/>
  <c r="L20" i="18"/>
</calcChain>
</file>

<file path=xl/comments1.xml><?xml version="1.0" encoding="utf-8"?>
<comments xmlns="http://schemas.openxmlformats.org/spreadsheetml/2006/main">
  <authors>
    <author>Per</author>
    <author>perle</author>
  </authors>
  <commentList>
    <comment ref="F4" authorId="0">
      <text>
        <r>
          <rPr>
            <sz val="9"/>
            <color indexed="81"/>
            <rFont val="Tahoma"/>
            <family val="2"/>
          </rPr>
          <t>Flera bockar kan sättas på varje systemdel.</t>
        </r>
      </text>
    </comment>
    <comment ref="F8" authorId="1">
      <text>
        <r>
          <rPr>
            <sz val="9"/>
            <color indexed="81"/>
            <rFont val="Tahoma"/>
            <family val="2"/>
          </rPr>
          <t>Hushålls- eller verksamhetsenergi som ska återföras till uppvärmning.</t>
        </r>
      </text>
    </comment>
    <comment ref="B25" authorId="0">
      <text>
        <r>
          <rPr>
            <sz val="9"/>
            <color indexed="81"/>
            <rFont val="Tahoma"/>
            <family val="2"/>
          </rPr>
          <t>Byggnadens fastighetsenergi enligt BBR</t>
        </r>
      </text>
    </comment>
    <comment ref="B29" authorId="1">
      <text>
        <r>
          <rPr>
            <sz val="9"/>
            <color indexed="81"/>
            <rFont val="Tahoma"/>
            <family val="2"/>
          </rPr>
          <t xml:space="preserve">Energi till verksamhet eller hushåll som inte inräknas i BBR-kravet.
</t>
        </r>
      </text>
    </comment>
    <comment ref="B33" authorId="0">
      <text>
        <r>
          <rPr>
            <sz val="9"/>
            <color indexed="81"/>
            <rFont val="Tahoma"/>
            <family val="2"/>
          </rPr>
          <t>Specifik energianvändning enligt BBR</t>
        </r>
      </text>
    </comment>
    <comment ref="B46" authorId="1">
      <text>
        <r>
          <rPr>
            <sz val="9"/>
            <color indexed="81"/>
            <rFont val="Tahoma"/>
            <family val="2"/>
          </rPr>
          <t xml:space="preserve">Energi till verksamhet eller hushåll som inte inräknas i BBR-kravet.
</t>
        </r>
      </text>
    </comment>
    <comment ref="B50" authorId="0">
      <text>
        <r>
          <rPr>
            <sz val="9"/>
            <color indexed="81"/>
            <rFont val="Tahoma"/>
            <family val="2"/>
          </rPr>
          <t>Specifik energianvändning enligt BBR</t>
        </r>
      </text>
    </comment>
    <comment ref="B63" authorId="1">
      <text>
        <r>
          <rPr>
            <sz val="9"/>
            <color indexed="81"/>
            <rFont val="Tahoma"/>
            <family val="2"/>
          </rPr>
          <t xml:space="preserve">Energi till verksamhet eller hushåll som inte inräknas i BBR-kravet.
</t>
        </r>
      </text>
    </comment>
    <comment ref="B67" authorId="0">
      <text>
        <r>
          <rPr>
            <sz val="9"/>
            <color indexed="81"/>
            <rFont val="Tahoma"/>
            <family val="2"/>
          </rPr>
          <t>Specifik energianvändning enligt BBR</t>
        </r>
      </text>
    </comment>
  </commentList>
</comments>
</file>

<file path=xl/comments2.xml><?xml version="1.0" encoding="utf-8"?>
<comments xmlns="http://schemas.openxmlformats.org/spreadsheetml/2006/main">
  <authors>
    <author>perle</author>
    <author>Per</author>
  </authors>
  <commentList>
    <comment ref="C16" authorId="0">
      <text>
        <r>
          <rPr>
            <sz val="9"/>
            <color indexed="81"/>
            <rFont val="Franklin Gothic Book"/>
            <family val="2"/>
          </rPr>
          <t>Max 1,0 får tillgodoräknas, vilket beaktats nedan.</t>
        </r>
        <r>
          <rPr>
            <sz val="9"/>
            <color indexed="81"/>
            <rFont val="Tahoma"/>
            <charset val="1"/>
          </rPr>
          <t xml:space="preserve">
</t>
        </r>
      </text>
    </comment>
    <comment ref="H34" authorId="0">
      <text>
        <r>
          <rPr>
            <sz val="9"/>
            <color indexed="81"/>
            <rFont val="Tahoma"/>
            <family val="2"/>
          </rPr>
          <t xml:space="preserve">M=Mätning
B=Beräkning
S=Schablon
</t>
        </r>
      </text>
    </comment>
    <comment ref="C40" authorId="1">
      <text>
        <r>
          <rPr>
            <sz val="9"/>
            <color indexed="81"/>
            <rFont val="Tahoma"/>
            <family val="2"/>
          </rPr>
          <t>Om tvättstuga i fristående byggnad.</t>
        </r>
      </text>
    </comment>
    <comment ref="B43" authorId="0">
      <text>
        <r>
          <rPr>
            <sz val="9"/>
            <color indexed="81"/>
            <rFont val="Tahoma"/>
            <family val="2"/>
          </rPr>
          <t xml:space="preserve">Ange i vad Anm.
</t>
        </r>
      </text>
    </comment>
    <comment ref="B46" authorId="1">
      <text>
        <r>
          <rPr>
            <sz val="9"/>
            <color indexed="81"/>
            <rFont val="Tahoma"/>
            <family val="2"/>
          </rPr>
          <t>Gäller uppvärmning som mäts på hushålls-/verksamhetsenergi, t.ex. elvärmda badumsgolv,  handdukstork som används som radiator, eftervärmare i tilluftskanal m.m.</t>
        </r>
      </text>
    </comment>
    <comment ref="B47" authorId="0">
      <text>
        <r>
          <rPr>
            <sz val="9"/>
            <color indexed="81"/>
            <rFont val="Tahoma"/>
            <family val="2"/>
          </rPr>
          <t xml:space="preserve">Ange vad i Anm.
</t>
        </r>
      </text>
    </comment>
    <comment ref="H52" authorId="0">
      <text>
        <r>
          <rPr>
            <sz val="9"/>
            <color indexed="81"/>
            <rFont val="Tahoma"/>
            <family val="2"/>
          </rPr>
          <t xml:space="preserve">M=Mätning
B=Beräkning
S=Schablon
</t>
        </r>
      </text>
    </comment>
    <comment ref="C58" authorId="1">
      <text>
        <r>
          <rPr>
            <sz val="9"/>
            <color indexed="81"/>
            <rFont val="Tahoma"/>
            <family val="2"/>
          </rPr>
          <t>Om tvättstuga i fristående byggnad.</t>
        </r>
      </text>
    </comment>
    <comment ref="B61" authorId="0">
      <text>
        <r>
          <rPr>
            <sz val="9"/>
            <color indexed="81"/>
            <rFont val="Tahoma"/>
            <family val="2"/>
          </rPr>
          <t xml:space="preserve">Ange i vad Anm.
</t>
        </r>
      </text>
    </comment>
    <comment ref="B64" authorId="1">
      <text>
        <r>
          <rPr>
            <sz val="9"/>
            <color indexed="81"/>
            <rFont val="Tahoma"/>
            <family val="2"/>
          </rPr>
          <t>Gäller uppvärmning som mäts på hushålls-/verksamhetsenergi, t.ex. elvärmda badumsgolv,  handdukstork som används som radiator, eftervärmare i tilluftskanal m.m.</t>
        </r>
      </text>
    </comment>
    <comment ref="B65" authorId="0">
      <text>
        <r>
          <rPr>
            <sz val="9"/>
            <color indexed="81"/>
            <rFont val="Tahoma"/>
            <family val="2"/>
          </rPr>
          <t xml:space="preserve">Ange vad i Anm.
</t>
        </r>
      </text>
    </comment>
    <comment ref="H70" authorId="0">
      <text>
        <r>
          <rPr>
            <sz val="9"/>
            <color indexed="81"/>
            <rFont val="Tahoma"/>
            <family val="2"/>
          </rPr>
          <t xml:space="preserve">M=Mätning
B=Beräkning
S=Schablon
</t>
        </r>
      </text>
    </comment>
    <comment ref="C76" authorId="1">
      <text>
        <r>
          <rPr>
            <sz val="9"/>
            <color indexed="81"/>
            <rFont val="Tahoma"/>
            <family val="2"/>
          </rPr>
          <t>Om tvättstuga i fristående byggnad.</t>
        </r>
      </text>
    </comment>
    <comment ref="B79" authorId="0">
      <text>
        <r>
          <rPr>
            <sz val="9"/>
            <color indexed="81"/>
            <rFont val="Tahoma"/>
            <family val="2"/>
          </rPr>
          <t xml:space="preserve">Ange i vad Anm.
</t>
        </r>
      </text>
    </comment>
    <comment ref="B82" authorId="1">
      <text>
        <r>
          <rPr>
            <sz val="9"/>
            <color indexed="81"/>
            <rFont val="Tahoma"/>
            <family val="2"/>
          </rPr>
          <t>Gäller uppvärmning som mäts på hushålls-/verksamhetsenergi, t.ex. elvärmda badumsgolv,  handdukstork som används som radiator, eftervärmare i tilluftskanal m.m.</t>
        </r>
      </text>
    </comment>
    <comment ref="B83" authorId="0">
      <text>
        <r>
          <rPr>
            <sz val="9"/>
            <color indexed="81"/>
            <rFont val="Tahoma"/>
            <family val="2"/>
          </rPr>
          <t xml:space="preserve">Ange vad i Anm.
</t>
        </r>
      </text>
    </comment>
  </commentList>
</comments>
</file>

<file path=xl/comments3.xml><?xml version="1.0" encoding="utf-8"?>
<comments xmlns="http://schemas.openxmlformats.org/spreadsheetml/2006/main">
  <authors>
    <author>perle</author>
    <author>Per</author>
  </authors>
  <commentList>
    <comment ref="D8" authorId="0">
      <text>
        <r>
          <rPr>
            <sz val="9"/>
            <color indexed="81"/>
            <rFont val="Tahoma"/>
            <family val="2"/>
          </rPr>
          <t xml:space="preserve">Värde enligt Sveby brukarindata.
</t>
        </r>
      </text>
    </comment>
    <comment ref="E8" authorId="1">
      <text>
        <r>
          <rPr>
            <sz val="9"/>
            <color indexed="81"/>
            <rFont val="Tahoma"/>
            <family val="2"/>
          </rPr>
          <t>Sveby-värde eller på noggrannare sätt beräknat värde.
Fyll alltid i denna kolumn.</t>
        </r>
      </text>
    </comment>
    <comment ref="F8" authorId="0">
      <text>
        <r>
          <rPr>
            <sz val="9"/>
            <color indexed="81"/>
            <rFont val="Tahoma"/>
            <family val="2"/>
          </rPr>
          <t>Uppmätt värde eller beräknat från uppmätt värde.</t>
        </r>
      </text>
    </comment>
    <comment ref="G8" authorId="1">
      <text>
        <r>
          <rPr>
            <sz val="9"/>
            <color indexed="81"/>
            <rFont val="Tahoma"/>
            <family val="2"/>
          </rPr>
          <t>Skillnad mellan beräknade och uppmätta indatavärden.</t>
        </r>
      </text>
    </comment>
    <comment ref="D23" authorId="0">
      <text>
        <r>
          <rPr>
            <sz val="9"/>
            <color indexed="81"/>
            <rFont val="Tahoma"/>
            <family val="2"/>
          </rPr>
          <t>Värde enligt Sveby brukarindata.</t>
        </r>
      </text>
    </comment>
    <comment ref="E23" authorId="0">
      <text>
        <r>
          <rPr>
            <sz val="9"/>
            <color indexed="81"/>
            <rFont val="Tahoma"/>
            <family val="2"/>
          </rPr>
          <t>Sveby-värde eller på noggrannare sätt beräknat värde.
Fyll alltid i denna kolumn.</t>
        </r>
      </text>
    </comment>
    <comment ref="F23" authorId="1">
      <text>
        <r>
          <rPr>
            <sz val="9"/>
            <color indexed="81"/>
            <rFont val="Tahoma"/>
            <family val="2"/>
          </rPr>
          <t>Beräknat med uppmätta värden som indata.</t>
        </r>
      </text>
    </comment>
    <comment ref="G23" authorId="1">
      <text>
        <r>
          <rPr>
            <sz val="9"/>
            <color indexed="81"/>
            <rFont val="Tahoma"/>
            <family val="2"/>
          </rPr>
          <t xml:space="preserve">Skillnad mellan beräknat och uppmätt/beräknat resultat.
</t>
        </r>
      </text>
    </comment>
    <comment ref="D36" authorId="0">
      <text>
        <r>
          <rPr>
            <sz val="9"/>
            <color indexed="81"/>
            <rFont val="Tahoma"/>
            <family val="2"/>
          </rPr>
          <t xml:space="preserve">Värde enligt Sveby brukarindata.
</t>
        </r>
      </text>
    </comment>
    <comment ref="E36" authorId="1">
      <text>
        <r>
          <rPr>
            <sz val="9"/>
            <color indexed="81"/>
            <rFont val="Tahoma"/>
            <family val="2"/>
          </rPr>
          <t>Sveby-värde eller på noggrannare sätt beräknat värde.
Fyll alltid i denna kolumn.</t>
        </r>
      </text>
    </comment>
    <comment ref="F36" authorId="0">
      <text>
        <r>
          <rPr>
            <sz val="9"/>
            <color indexed="81"/>
            <rFont val="Tahoma"/>
            <family val="2"/>
          </rPr>
          <t>Uppmätt värde eller beräknat från uppmätt värde.</t>
        </r>
      </text>
    </comment>
    <comment ref="G36" authorId="1">
      <text>
        <r>
          <rPr>
            <sz val="9"/>
            <color indexed="81"/>
            <rFont val="Tahoma"/>
            <family val="2"/>
          </rPr>
          <t>Skillnad mellan beräknade och uppmätta indatavärden.</t>
        </r>
      </text>
    </comment>
    <comment ref="D51" authorId="0">
      <text>
        <r>
          <rPr>
            <sz val="9"/>
            <color indexed="81"/>
            <rFont val="Tahoma"/>
            <family val="2"/>
          </rPr>
          <t>Värde enligt Sveby brukarindata.</t>
        </r>
      </text>
    </comment>
    <comment ref="E51" authorId="0">
      <text>
        <r>
          <rPr>
            <sz val="9"/>
            <color indexed="81"/>
            <rFont val="Tahoma"/>
            <family val="2"/>
          </rPr>
          <t>Sveby-värde eller på noggrannare sätt beräknat värde.
Fyll alltid i denna kolumn.</t>
        </r>
      </text>
    </comment>
    <comment ref="F51" authorId="1">
      <text>
        <r>
          <rPr>
            <sz val="9"/>
            <color indexed="81"/>
            <rFont val="Tahoma"/>
            <family val="2"/>
          </rPr>
          <t>Beräknat med uppmätta värden som indata.</t>
        </r>
      </text>
    </comment>
    <comment ref="G51" authorId="1">
      <text>
        <r>
          <rPr>
            <sz val="9"/>
            <color indexed="81"/>
            <rFont val="Tahoma"/>
            <family val="2"/>
          </rPr>
          <t xml:space="preserve">Skillnad mellan beräknat och uppmätt/beräknat resultat.
</t>
        </r>
      </text>
    </comment>
    <comment ref="D64" authorId="0">
      <text>
        <r>
          <rPr>
            <sz val="9"/>
            <color indexed="81"/>
            <rFont val="Tahoma"/>
            <family val="2"/>
          </rPr>
          <t xml:space="preserve">Värde enligt Sveby brukarindata.
</t>
        </r>
      </text>
    </comment>
    <comment ref="E64" authorId="1">
      <text>
        <r>
          <rPr>
            <sz val="9"/>
            <color indexed="81"/>
            <rFont val="Tahoma"/>
            <family val="2"/>
          </rPr>
          <t>Sveby-värde eller på noggrannare sätt beräknat värde.
Fyll alltid i denna kolumn.</t>
        </r>
      </text>
    </comment>
    <comment ref="F64" authorId="0">
      <text>
        <r>
          <rPr>
            <sz val="9"/>
            <color indexed="81"/>
            <rFont val="Tahoma"/>
            <family val="2"/>
          </rPr>
          <t>Uppmätt värde eller beräknat från uppmätt värde.</t>
        </r>
      </text>
    </comment>
    <comment ref="G64" authorId="1">
      <text>
        <r>
          <rPr>
            <sz val="9"/>
            <color indexed="81"/>
            <rFont val="Tahoma"/>
            <family val="2"/>
          </rPr>
          <t>Skillnad mellan beräknade och uppmätta indatavärden.</t>
        </r>
      </text>
    </comment>
    <comment ref="D79" authorId="0">
      <text>
        <r>
          <rPr>
            <sz val="9"/>
            <color indexed="81"/>
            <rFont val="Tahoma"/>
            <family val="2"/>
          </rPr>
          <t>Värde enligt Sveby brukarindata.</t>
        </r>
      </text>
    </comment>
    <comment ref="E79" authorId="0">
      <text>
        <r>
          <rPr>
            <sz val="9"/>
            <color indexed="81"/>
            <rFont val="Tahoma"/>
            <family val="2"/>
          </rPr>
          <t>Sveby-värde eller på noggrannare sätt beräknat värde.
Fyll alltid i denna kolumn.</t>
        </r>
      </text>
    </comment>
    <comment ref="F79" authorId="1">
      <text>
        <r>
          <rPr>
            <sz val="9"/>
            <color indexed="81"/>
            <rFont val="Tahoma"/>
            <family val="2"/>
          </rPr>
          <t>Beräknat med uppmätta värden som indata.</t>
        </r>
      </text>
    </comment>
    <comment ref="G79" authorId="1">
      <text>
        <r>
          <rPr>
            <sz val="9"/>
            <color indexed="81"/>
            <rFont val="Tahoma"/>
            <family val="2"/>
          </rPr>
          <t xml:space="preserve">Skillnad mellan beräknat och uppmätt/beräknat resultat.
</t>
        </r>
      </text>
    </comment>
  </commentList>
</comments>
</file>

<file path=xl/comments4.xml><?xml version="1.0" encoding="utf-8"?>
<comments xmlns="http://schemas.openxmlformats.org/spreadsheetml/2006/main">
  <authors>
    <author>Per</author>
  </authors>
  <commentList>
    <comment ref="C9" authorId="0">
      <text>
        <r>
          <rPr>
            <sz val="9"/>
            <color indexed="81"/>
            <rFont val="Tahoma"/>
            <family val="2"/>
          </rPr>
          <t>Från leverantör</t>
        </r>
      </text>
    </comment>
    <comment ref="D9" authorId="0">
      <text>
        <r>
          <rPr>
            <sz val="9"/>
            <color indexed="81"/>
            <rFont val="Tahoma"/>
            <family val="2"/>
          </rPr>
          <t>Från mätvärden-el</t>
        </r>
      </text>
    </comment>
    <comment ref="E9" authorId="0">
      <text>
        <r>
          <rPr>
            <sz val="9"/>
            <color indexed="81"/>
            <rFont val="Tahoma"/>
            <family val="2"/>
          </rPr>
          <t>Beräknat från mätning av tappvarmvattenflöde.
VVC och omvandlingsförluster ingår i uppvärmning.</t>
        </r>
      </text>
    </comment>
    <comment ref="F9" authorId="0">
      <text>
        <r>
          <rPr>
            <sz val="9"/>
            <color indexed="81"/>
            <rFont val="Tahoma"/>
            <family val="2"/>
          </rPr>
          <t>Korrigerat för tappvarmvatten.</t>
        </r>
      </text>
    </comment>
    <comment ref="H9" authorId="0">
      <text>
        <r>
          <rPr>
            <sz val="9"/>
            <color indexed="81"/>
            <rFont val="Tahoma"/>
            <family val="2"/>
          </rPr>
          <t xml:space="preserve">Kolumn "Uppvärmning" dividerat med Klimatkorrigeringsfaktor.
Ange metod i ruta O6.
</t>
        </r>
      </text>
    </comment>
  </commentList>
</comments>
</file>

<file path=xl/comments5.xml><?xml version="1.0" encoding="utf-8"?>
<comments xmlns="http://schemas.openxmlformats.org/spreadsheetml/2006/main">
  <authors>
    <author>Per</author>
    <author>perle</author>
  </authors>
  <commentList>
    <comment ref="C9" authorId="0">
      <text>
        <r>
          <rPr>
            <sz val="9"/>
            <color indexed="81"/>
            <rFont val="Tahoma"/>
            <family val="2"/>
          </rPr>
          <t>Från leverantör</t>
        </r>
      </text>
    </comment>
    <comment ref="D9" authorId="0">
      <text>
        <r>
          <rPr>
            <sz val="9"/>
            <color indexed="81"/>
            <rFont val="Tahoma"/>
            <family val="2"/>
          </rPr>
          <t>Dras av på redovisad kyla i sammanställningen.
Här ingår kyla för verksamheten exklusive komfortkyla.</t>
        </r>
      </text>
    </comment>
    <comment ref="E9" authorId="0">
      <text>
        <r>
          <rPr>
            <sz val="9"/>
            <color indexed="81"/>
            <rFont val="Tahoma"/>
            <family val="2"/>
          </rPr>
          <t>Från leverantör eller undermätning.</t>
        </r>
      </text>
    </comment>
    <comment ref="F9" authorId="0">
      <text>
        <r>
          <rPr>
            <sz val="9"/>
            <color indexed="81"/>
            <rFont val="Tahoma"/>
            <family val="2"/>
          </rPr>
          <t>Dras av på redovisad kyla i sammanställningen.
Här ingår även övrig kyla för verksamheten, dock inte komfortkyla.</t>
        </r>
      </text>
    </comment>
    <comment ref="G9" authorId="1">
      <text>
        <r>
          <rPr>
            <b/>
            <sz val="9"/>
            <color indexed="81"/>
            <rFont val="Tahoma"/>
            <family val="2"/>
          </rPr>
          <t>Möjlighet att ange producerad frikyla.</t>
        </r>
        <r>
          <rPr>
            <sz val="9"/>
            <color indexed="81"/>
            <rFont val="Tahoma"/>
            <family val="2"/>
          </rPr>
          <t xml:space="preserve">
</t>
        </r>
      </text>
    </comment>
    <comment ref="H9" authorId="0">
      <text>
        <r>
          <rPr>
            <sz val="9"/>
            <color indexed="81"/>
            <rFont val="Tahoma"/>
            <family val="2"/>
          </rPr>
          <t>Gäller endast icke elvärmd byggnad.</t>
        </r>
      </text>
    </comment>
    <comment ref="I9" authorId="0">
      <text>
        <r>
          <rPr>
            <sz val="9"/>
            <color indexed="81"/>
            <rFont val="Tahoma"/>
            <family val="2"/>
          </rPr>
          <t>Gäller endast elvärmd byggnad</t>
        </r>
      </text>
    </comment>
  </commentList>
</comments>
</file>

<file path=xl/comments6.xml><?xml version="1.0" encoding="utf-8"?>
<comments xmlns="http://schemas.openxmlformats.org/spreadsheetml/2006/main">
  <authors>
    <author>Per</author>
  </authors>
  <commentList>
    <comment ref="C9" authorId="0">
      <text>
        <r>
          <rPr>
            <sz val="9"/>
            <color indexed="81"/>
            <rFont val="Tahoma"/>
            <family val="2"/>
          </rPr>
          <t>Från leverantör. Avser el till fastighetsdrift enligt BBR. El till verksamhet eller hushåll redovisas separat i särskild kolumn.
Kontrollera mätarkonstanten så att rätt antal kWh visas.</t>
        </r>
      </text>
    </comment>
    <comment ref="D9" authorId="0">
      <text>
        <r>
          <rPr>
            <sz val="9"/>
            <color indexed="81"/>
            <rFont val="Tahoma"/>
            <family val="2"/>
          </rPr>
          <t>Från leverantör eller undermätare.</t>
        </r>
      </text>
    </comment>
    <comment ref="E9" authorId="0">
      <text>
        <r>
          <rPr>
            <sz val="9"/>
            <color indexed="81"/>
            <rFont val="Tahoma"/>
            <family val="2"/>
          </rPr>
          <t>Från leverantör eller undermätare.</t>
        </r>
      </text>
    </comment>
    <comment ref="F9" authorId="0">
      <text>
        <r>
          <rPr>
            <sz val="9"/>
            <color indexed="81"/>
            <rFont val="Tahoma"/>
            <family val="2"/>
          </rPr>
          <t>Korrigerad för elvärme och elkyla.</t>
        </r>
      </text>
    </comment>
    <comment ref="G9" authorId="0">
      <text>
        <r>
          <rPr>
            <sz val="9"/>
            <color indexed="81"/>
            <rFont val="Tahoma"/>
            <family val="2"/>
          </rPr>
          <t>Obs att vindgenererad el ej får dras av enligt BBR.</t>
        </r>
      </text>
    </comment>
  </commentList>
</comments>
</file>

<file path=xl/comments7.xml><?xml version="1.0" encoding="utf-8"?>
<comments xmlns="http://schemas.openxmlformats.org/spreadsheetml/2006/main">
  <authors>
    <author>perle</author>
  </authors>
  <commentList>
    <comment ref="G27" authorId="0">
      <text>
        <r>
          <rPr>
            <sz val="9"/>
            <color indexed="81"/>
            <rFont val="Tahoma"/>
            <charset val="1"/>
          </rPr>
          <t xml:space="preserve">Den faktor som det avlästa värdet ska multipliceras med för att erhålla den angivna mätenheten.
</t>
        </r>
      </text>
    </comment>
  </commentList>
</comments>
</file>

<file path=xl/sharedStrings.xml><?xml version="1.0" encoding="utf-8"?>
<sst xmlns="http://schemas.openxmlformats.org/spreadsheetml/2006/main" count="676" uniqueCount="254">
  <si>
    <t>Byggherre</t>
  </si>
  <si>
    <t>Entreprenör</t>
  </si>
  <si>
    <t>BBR-krav</t>
  </si>
  <si>
    <t>Anm.</t>
  </si>
  <si>
    <t>Värmesystem:</t>
  </si>
  <si>
    <t>Kylsystem:</t>
  </si>
  <si>
    <t>Relationshandling</t>
  </si>
  <si>
    <t>Prognos</t>
  </si>
  <si>
    <t>Beräknad</t>
  </si>
  <si>
    <t>Verifierad energiprestanda</t>
  </si>
  <si>
    <t>Datum för ibruktagande:</t>
  </si>
  <si>
    <t>Installerad eleffekt för värme och varmvatten:</t>
  </si>
  <si>
    <t>Energiprestanda</t>
  </si>
  <si>
    <t>Tappvarmvatten</t>
  </si>
  <si>
    <t>Köpt fjärrkyla</t>
  </si>
  <si>
    <t>Värmeleverantör:</t>
  </si>
  <si>
    <t>Korrigering</t>
  </si>
  <si>
    <t>Värme</t>
  </si>
  <si>
    <t>Kyla</t>
  </si>
  <si>
    <t>Driftel</t>
  </si>
  <si>
    <t>Elkyla i icke elvärmd byggnad</t>
  </si>
  <si>
    <t>Summa korrigering</t>
  </si>
  <si>
    <t>Utebelysning på tomt</t>
  </si>
  <si>
    <t>Adress, Ort</t>
  </si>
  <si>
    <t>Underskrift</t>
  </si>
  <si>
    <t>BBR-version</t>
  </si>
  <si>
    <t>Projektnr.</t>
  </si>
  <si>
    <t>Byggnad, adress</t>
  </si>
  <si>
    <t>Kylleverantör för fjärrkyla:</t>
  </si>
  <si>
    <t>Kontaktperson</t>
  </si>
  <si>
    <t>Adress</t>
  </si>
  <si>
    <t>Ort och datum</t>
  </si>
  <si>
    <t>Namnförtydligande</t>
  </si>
  <si>
    <t>Elvärmd byggnad:</t>
  </si>
  <si>
    <t>Övrig värme:</t>
  </si>
  <si>
    <t>Antal personer (för ventilatonsflödet)</t>
  </si>
  <si>
    <t>st</t>
  </si>
  <si>
    <t>Ventilationens drifttid en vecka</t>
  </si>
  <si>
    <t>timmar</t>
  </si>
  <si>
    <t>Genomsnittligt hygieniskt uteluftsflöde</t>
  </si>
  <si>
    <t>Ej elvärmd lokalbyggnad</t>
  </si>
  <si>
    <t xml:space="preserve">Energikrav i klimatzon 1 </t>
  </si>
  <si>
    <t xml:space="preserve">Energikrav i klimatzon 2 </t>
  </si>
  <si>
    <t xml:space="preserve">Energikrav i klimatzon 3 </t>
  </si>
  <si>
    <t>Elvärmd lokalbyggnad</t>
  </si>
  <si>
    <t xml:space="preserve">Effektkrav i klimatzon 1 </t>
  </si>
  <si>
    <t>kW</t>
  </si>
  <si>
    <t xml:space="preserve">Effektkrav i klimatzon 2 </t>
  </si>
  <si>
    <t>Effektkrav i klimatzon 3</t>
  </si>
  <si>
    <t>Verifiering - sammanställning</t>
  </si>
  <si>
    <t>Ingår ej i energiprestanda</t>
  </si>
  <si>
    <t>Verksamhetsenergi</t>
  </si>
  <si>
    <t>Hushållsenergi</t>
  </si>
  <si>
    <t>Uppvärmning</t>
  </si>
  <si>
    <t xml:space="preserve">Motorvärmare </t>
  </si>
  <si>
    <t>Gemensamhetstvättstuga</t>
  </si>
  <si>
    <t>Processkyla (serverrum m.m.)</t>
  </si>
  <si>
    <t>Korrigeringsunderlag - brukande</t>
  </si>
  <si>
    <t xml:space="preserve">Beräknad </t>
  </si>
  <si>
    <t>Uppmätt/</t>
  </si>
  <si>
    <t>beräknad</t>
  </si>
  <si>
    <t>Avvikelse</t>
  </si>
  <si>
    <t>Riksbyggnadsnyckel</t>
  </si>
  <si>
    <t>Elhandlare/Nätägare:</t>
  </si>
  <si>
    <t xml:space="preserve">Kommun </t>
  </si>
  <si>
    <t>Bilagor:</t>
  </si>
  <si>
    <t>Vakansgrad under perioden:</t>
  </si>
  <si>
    <t>BBR 18</t>
  </si>
  <si>
    <t>BBR 19</t>
  </si>
  <si>
    <t>Byggnad, adress:</t>
  </si>
  <si>
    <t>BBR-krav inkl ventilationstillägg</t>
  </si>
  <si>
    <t>Riksbyggnadsnyckel:</t>
  </si>
  <si>
    <t>Summa år 1</t>
  </si>
  <si>
    <t>Summa år 2</t>
  </si>
  <si>
    <t>Summa år 3</t>
  </si>
  <si>
    <t>Startmånad:</t>
  </si>
  <si>
    <t>Månad nr</t>
  </si>
  <si>
    <t>Köpt värme</t>
  </si>
  <si>
    <t>kWh</t>
  </si>
  <si>
    <t>Klimatnormaliserad uppvärmning</t>
  </si>
  <si>
    <t>Korrigeringsunderlag - mätvärden väme och tappvarmvatten</t>
  </si>
  <si>
    <t>Köpt elkyla</t>
  </si>
  <si>
    <t>Korrigerad komfortkyla</t>
  </si>
  <si>
    <t>Korrigeringsunderlag - mätvärden el</t>
  </si>
  <si>
    <t>Korrigeringsunderlag - mätvärden kyla</t>
  </si>
  <si>
    <t>Köpt driftel</t>
  </si>
  <si>
    <t>Verksamhetsel/Hushållsel</t>
  </si>
  <si>
    <t>Sveby</t>
  </si>
  <si>
    <r>
      <t xml:space="preserve"> m</t>
    </r>
    <r>
      <rPr>
        <vertAlign val="superscript"/>
        <sz val="11"/>
        <color indexed="8"/>
        <rFont val="Franklin Gothic Book"/>
        <family val="2"/>
      </rPr>
      <t xml:space="preserve">2 </t>
    </r>
    <r>
      <rPr>
        <sz val="11"/>
        <color indexed="8"/>
        <rFont val="Franklin Gothic Book"/>
        <family val="2"/>
      </rPr>
      <t>A</t>
    </r>
    <r>
      <rPr>
        <vertAlign val="subscript"/>
        <sz val="11"/>
        <color indexed="8"/>
        <rFont val="Franklin Gothic Book"/>
        <family val="2"/>
      </rPr>
      <t>temp</t>
    </r>
  </si>
  <si>
    <t>Mätperiod (12 månader):</t>
  </si>
  <si>
    <r>
      <t xml:space="preserve"> kWh/m</t>
    </r>
    <r>
      <rPr>
        <vertAlign val="superscript"/>
        <sz val="11"/>
        <color indexed="8"/>
        <rFont val="Franklin Gothic Book"/>
        <family val="2"/>
      </rPr>
      <t xml:space="preserve">2 </t>
    </r>
    <r>
      <rPr>
        <sz val="11"/>
        <color indexed="8"/>
        <rFont val="Franklin Gothic Book"/>
        <family val="2"/>
      </rPr>
      <t>A</t>
    </r>
    <r>
      <rPr>
        <vertAlign val="subscript"/>
        <sz val="11"/>
        <color indexed="8"/>
        <rFont val="Franklin Gothic Book"/>
        <family val="2"/>
      </rPr>
      <t>temp</t>
    </r>
  </si>
  <si>
    <t>Ventilation:</t>
  </si>
  <si>
    <t>Uppmätt/ levererat</t>
  </si>
  <si>
    <r>
      <t>kWh/m</t>
    </r>
    <r>
      <rPr>
        <vertAlign val="superscript"/>
        <sz val="10"/>
        <color indexed="8"/>
        <rFont val="Franklin Gothic Demi"/>
        <family val="2"/>
      </rPr>
      <t xml:space="preserve">2 </t>
    </r>
    <r>
      <rPr>
        <sz val="10"/>
        <color indexed="8"/>
        <rFont val="Franklin Gothic Demi"/>
        <family val="2"/>
      </rPr>
      <t>A</t>
    </r>
    <r>
      <rPr>
        <vertAlign val="subscript"/>
        <sz val="10"/>
        <color indexed="8"/>
        <rFont val="Franklin Gothic Demi"/>
        <family val="2"/>
      </rPr>
      <t>temp</t>
    </r>
  </si>
  <si>
    <t>År 1</t>
  </si>
  <si>
    <t>År 2</t>
  </si>
  <si>
    <t>År 3</t>
  </si>
  <si>
    <r>
      <t>kWh/m</t>
    </r>
    <r>
      <rPr>
        <vertAlign val="superscript"/>
        <sz val="10"/>
        <color indexed="8"/>
        <rFont val="Franklin Gothic Book"/>
        <family val="2"/>
      </rPr>
      <t xml:space="preserve">2 </t>
    </r>
    <r>
      <rPr>
        <sz val="10"/>
        <color indexed="8"/>
        <rFont val="Franklin Gothic Book"/>
        <family val="2"/>
      </rPr>
      <t>A</t>
    </r>
    <r>
      <rPr>
        <vertAlign val="subscript"/>
        <sz val="10"/>
        <color indexed="8"/>
        <rFont val="Franklin Gothic Book"/>
        <family val="2"/>
      </rPr>
      <t>temp</t>
    </r>
  </si>
  <si>
    <t>Bränsle 1</t>
  </si>
  <si>
    <t>Bränsle 2</t>
  </si>
  <si>
    <t>Källa 1</t>
  </si>
  <si>
    <t>Källa 2</t>
  </si>
  <si>
    <r>
      <t>kWh/m</t>
    </r>
    <r>
      <rPr>
        <b/>
        <vertAlign val="superscript"/>
        <sz val="11"/>
        <color indexed="8"/>
        <rFont val="Calibri"/>
        <family val="2"/>
      </rPr>
      <t>2</t>
    </r>
    <r>
      <rPr>
        <b/>
        <sz val="11"/>
        <color indexed="8"/>
        <rFont val="Calibri"/>
        <family val="2"/>
      </rPr>
      <t xml:space="preserve"> A</t>
    </r>
    <r>
      <rPr>
        <b/>
        <vertAlign val="subscript"/>
        <sz val="11"/>
        <color indexed="8"/>
        <rFont val="Calibri"/>
        <family val="2"/>
      </rPr>
      <t>temp</t>
    </r>
  </si>
  <si>
    <t>Drifttider, vardagar</t>
  </si>
  <si>
    <t>Drifttider, helger</t>
  </si>
  <si>
    <t>Enhet</t>
  </si>
  <si>
    <t>°C</t>
  </si>
  <si>
    <t>h</t>
  </si>
  <si>
    <t>Uppmätt</t>
  </si>
  <si>
    <t>Skillnad</t>
  </si>
  <si>
    <t>J/N</t>
  </si>
  <si>
    <t>Vädring</t>
  </si>
  <si>
    <t>Datum:</t>
  </si>
  <si>
    <r>
      <t>W/m</t>
    </r>
    <r>
      <rPr>
        <vertAlign val="superscript"/>
        <sz val="10"/>
        <color indexed="8"/>
        <rFont val="Franklin Gothic Book"/>
        <family val="2"/>
      </rPr>
      <t xml:space="preserve">2 </t>
    </r>
    <r>
      <rPr>
        <sz val="10"/>
        <color indexed="8"/>
        <rFont val="Franklin Gothic Book"/>
        <family val="2"/>
      </rPr>
      <t>A</t>
    </r>
    <r>
      <rPr>
        <vertAlign val="subscript"/>
        <sz val="10"/>
        <color indexed="8"/>
        <rFont val="Franklin Gothic Book"/>
        <family val="2"/>
      </rPr>
      <t>temp</t>
    </r>
  </si>
  <si>
    <t>Energiberäkningar</t>
  </si>
  <si>
    <t>Programhandling</t>
  </si>
  <si>
    <t>Bygghandling</t>
  </si>
  <si>
    <t>Systemhandling</t>
  </si>
  <si>
    <t>Gällande beräkningsversion nr /datum</t>
  </si>
  <si>
    <r>
      <t>A</t>
    </r>
    <r>
      <rPr>
        <vertAlign val="subscript"/>
        <sz val="11"/>
        <color indexed="8"/>
        <rFont val="Franklin Gothic Book"/>
        <family val="2"/>
      </rPr>
      <t>temp</t>
    </r>
    <r>
      <rPr>
        <sz val="11"/>
        <color indexed="8"/>
        <rFont val="Franklin Gothic Book"/>
        <family val="2"/>
      </rPr>
      <t>:</t>
    </r>
  </si>
  <si>
    <r>
      <t>m</t>
    </r>
    <r>
      <rPr>
        <vertAlign val="superscript"/>
        <sz val="9"/>
        <rFont val="Arial"/>
        <family val="2"/>
      </rPr>
      <t>2</t>
    </r>
  </si>
  <si>
    <t>BBR-krav för lokalbyggnader inkl. ventilationstillägg och effektkrav:</t>
  </si>
  <si>
    <r>
      <t>kWh/m</t>
    </r>
    <r>
      <rPr>
        <vertAlign val="superscript"/>
        <sz val="11"/>
        <color indexed="8"/>
        <rFont val="Franklin Gothic Demi"/>
        <family val="2"/>
      </rPr>
      <t>2</t>
    </r>
    <r>
      <rPr>
        <sz val="11"/>
        <color indexed="8"/>
        <rFont val="Franklin Gothic Demi"/>
        <family val="2"/>
      </rPr>
      <t xml:space="preserve"> A</t>
    </r>
    <r>
      <rPr>
        <vertAlign val="subscript"/>
        <sz val="11"/>
        <color indexed="8"/>
        <rFont val="Franklin Gothic Demi"/>
        <family val="2"/>
      </rPr>
      <t>temp</t>
    </r>
  </si>
  <si>
    <r>
      <t>kWh/m</t>
    </r>
    <r>
      <rPr>
        <vertAlign val="superscript"/>
        <sz val="9"/>
        <rFont val="Franklin Gothic Book"/>
        <family val="2"/>
      </rPr>
      <t>2</t>
    </r>
    <r>
      <rPr>
        <sz val="9"/>
        <rFont val="Franklin Gothic Book"/>
        <family val="2"/>
      </rPr>
      <t>A</t>
    </r>
    <r>
      <rPr>
        <vertAlign val="subscript"/>
        <sz val="11"/>
        <rFont val="Franklin Gothic Book"/>
        <family val="2"/>
      </rPr>
      <t>temp</t>
    </r>
  </si>
  <si>
    <t>Underlag - verifiering av BBR-krav</t>
  </si>
  <si>
    <t>Elvärmd bostad</t>
  </si>
  <si>
    <t>Ej elvärmd bostad</t>
  </si>
  <si>
    <t>Driftenergi</t>
  </si>
  <si>
    <t>Avtalsdatum:</t>
  </si>
  <si>
    <t>Sveby-version</t>
  </si>
  <si>
    <t>Använd programvara och versionsnummer</t>
  </si>
  <si>
    <t>Dokumentation - energiberäkningar och händelser</t>
  </si>
  <si>
    <t>Datum</t>
  </si>
  <si>
    <r>
      <t>% av A</t>
    </r>
    <r>
      <rPr>
        <vertAlign val="subscript"/>
        <sz val="11"/>
        <color indexed="8"/>
        <rFont val="Franklin Gothic Book"/>
        <family val="2"/>
      </rPr>
      <t>temp</t>
    </r>
  </si>
  <si>
    <t>Energirapport</t>
  </si>
  <si>
    <t>Ansvarig energisakkunnig</t>
  </si>
  <si>
    <t>Rapport-namn</t>
  </si>
  <si>
    <t>Händelser som påverkat energiprestanda</t>
  </si>
  <si>
    <t>Avdrag (-)</t>
  </si>
  <si>
    <t>Tillägg (+)</t>
  </si>
  <si>
    <t>Energi för verksamhet som ingår i drift</t>
  </si>
  <si>
    <t>BBR-avgränsning år 1:</t>
  </si>
  <si>
    <t>BBR-avgränsning år 2:</t>
  </si>
  <si>
    <t>BBR-avgränsning år 3:</t>
  </si>
  <si>
    <t>Övrigt tillägg - ange vad</t>
  </si>
  <si>
    <t>Övrigt avdrag - ange vad</t>
  </si>
  <si>
    <t>Metod</t>
  </si>
  <si>
    <t>M/B/S</t>
  </si>
  <si>
    <t>Värme på hushåll/verksamhetsmätare</t>
  </si>
  <si>
    <t>Övrigt, ange</t>
  </si>
  <si>
    <r>
      <t>kWh/m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</si>
  <si>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Korrigeringsunderlag för avvikelser i brukande</t>
  </si>
  <si>
    <t>Innetemperatur, vinter</t>
  </si>
  <si>
    <t>Innetemperatur, sommar</t>
  </si>
  <si>
    <r>
      <t>l/s,m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</si>
  <si>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Korrigeringsresultat för uppmätt energianvändning</t>
  </si>
  <si>
    <r>
      <t>kWh/m</t>
    </r>
    <r>
      <rPr>
        <vertAlign val="superscript"/>
        <sz val="11"/>
        <color indexed="8"/>
        <rFont val="Franklin Gothic Book"/>
        <family val="2"/>
      </rPr>
      <t>2</t>
    </r>
    <r>
      <rPr>
        <sz val="11"/>
        <color indexed="8"/>
        <rFont val="Franklin Gothic Book"/>
        <family val="2"/>
      </rPr>
      <t>A</t>
    </r>
    <r>
      <rPr>
        <vertAlign val="subscript"/>
        <sz val="11"/>
        <color indexed="8"/>
        <rFont val="Franklin Gothic Book"/>
        <family val="2"/>
      </rPr>
      <t>temp</t>
    </r>
  </si>
  <si>
    <t>ÅR 2</t>
  </si>
  <si>
    <t>Indatavärden</t>
  </si>
  <si>
    <t>Energiprestandapåverkan</t>
  </si>
  <si>
    <t>resultat</t>
  </si>
  <si>
    <t>Fjärrkyla</t>
  </si>
  <si>
    <t>Luftflöden, närvaro</t>
  </si>
  <si>
    <t>Luftflöden ej närvaro</t>
  </si>
  <si>
    <r>
      <t>l/s,m</t>
    </r>
    <r>
      <rPr>
        <vertAlign val="superscript"/>
        <sz val="11"/>
        <rFont val="Franklin Gothic Book"/>
        <family val="2"/>
      </rPr>
      <t>2</t>
    </r>
    <r>
      <rPr>
        <sz val="11"/>
        <rFont val="Franklin Gothic Book"/>
        <family val="2"/>
      </rPr>
      <t>A</t>
    </r>
    <r>
      <rPr>
        <vertAlign val="subscript"/>
        <sz val="11"/>
        <rFont val="Franklin Gothic Book"/>
        <family val="2"/>
      </rPr>
      <t>temp</t>
    </r>
  </si>
  <si>
    <t>Uteluftsflöde vid närvaro</t>
  </si>
  <si>
    <t>Uteluftsflöde utanför närvarotid</t>
  </si>
  <si>
    <t>Solfångare</t>
  </si>
  <si>
    <r>
      <t>m</t>
    </r>
    <r>
      <rPr>
        <vertAlign val="superscript"/>
        <sz val="11"/>
        <color indexed="8"/>
        <rFont val="Franklin Gothic Book"/>
        <family val="2"/>
      </rPr>
      <t>2</t>
    </r>
  </si>
  <si>
    <t>Solceller</t>
  </si>
  <si>
    <t>Tappvarm-vatten</t>
  </si>
  <si>
    <t>Ange korrigeringens storlek i kWh/år</t>
  </si>
  <si>
    <t xml:space="preserve">  </t>
  </si>
  <si>
    <t>Egenproducerad el</t>
  </si>
  <si>
    <t>Markvärme utanför byggnad</t>
  </si>
  <si>
    <t>Mätvärden: M/F</t>
  </si>
  <si>
    <t>Fjärrkomfortkyla</t>
  </si>
  <si>
    <t>Verifierad</t>
  </si>
  <si>
    <t>Process-fjärrkyla</t>
  </si>
  <si>
    <t>Process-elkyla</t>
  </si>
  <si>
    <t>Elkyla</t>
  </si>
  <si>
    <t xml:space="preserve">Icke elvärmd </t>
  </si>
  <si>
    <t>Elvärmd</t>
  </si>
  <si>
    <t>Elkomfortkyla i icke elvärmd byggnad</t>
  </si>
  <si>
    <t>Elkomfortkyla i elvärmd byggnad</t>
  </si>
  <si>
    <t>Elvärme</t>
  </si>
  <si>
    <t>Driftel exkl. värme och kyla</t>
  </si>
  <si>
    <t>Köpt elvärme</t>
  </si>
  <si>
    <t>Metod för klimatnormalisering:</t>
  </si>
  <si>
    <t>Solvärme</t>
  </si>
  <si>
    <t>Värme exkl. tappvarmvatten</t>
  </si>
  <si>
    <t>Verksamhetsenergi/hushållsenergi</t>
  </si>
  <si>
    <t>El exkl. värme och kyla</t>
  </si>
  <si>
    <t>Pellets</t>
  </si>
  <si>
    <t>Olja</t>
  </si>
  <si>
    <t>Ved</t>
  </si>
  <si>
    <t>El</t>
  </si>
  <si>
    <t>Gas</t>
  </si>
  <si>
    <t>Borrhål</t>
  </si>
  <si>
    <t>Ytjord</t>
  </si>
  <si>
    <t>Sjö</t>
  </si>
  <si>
    <t>Uteluft</t>
  </si>
  <si>
    <t>Frånluft</t>
  </si>
  <si>
    <t>Hygieniskt minimiuteluftflöde</t>
  </si>
  <si>
    <t xml:space="preserve"> </t>
  </si>
  <si>
    <t>Frikyla</t>
  </si>
  <si>
    <t>Fastighetsbeteckning</t>
  </si>
  <si>
    <t>Tel.</t>
  </si>
  <si>
    <t>E-adress</t>
  </si>
  <si>
    <t>Avtalat krav/lokalt krav</t>
  </si>
  <si>
    <t>Byggherre:</t>
  </si>
  <si>
    <t>Verksamhets-/Hushållsenergi</t>
  </si>
  <si>
    <t>Underlag - mätplan</t>
  </si>
  <si>
    <t>Mätare för kyla</t>
  </si>
  <si>
    <t>Mätare för el</t>
  </si>
  <si>
    <t xml:space="preserve">Placering </t>
  </si>
  <si>
    <t>ID nr</t>
  </si>
  <si>
    <t>Mätartyp</t>
  </si>
  <si>
    <t>Placering</t>
  </si>
  <si>
    <t>Betjäningsområde</t>
  </si>
  <si>
    <t>Mätare för värme inkl tappvarmvatten</t>
  </si>
  <si>
    <t>Mätenhet</t>
  </si>
  <si>
    <t>Mätt/Fördelat M/F</t>
  </si>
  <si>
    <t>Klimatkorri-geringsfaktor</t>
  </si>
  <si>
    <r>
      <t>Area A</t>
    </r>
    <r>
      <rPr>
        <vertAlign val="subscript"/>
        <sz val="11"/>
        <rFont val="Franklin Gothic Book"/>
        <family val="2"/>
      </rPr>
      <t>temp</t>
    </r>
    <r>
      <rPr>
        <sz val="11"/>
        <rFont val="Franklin Gothic Book"/>
        <family val="2"/>
      </rPr>
      <t xml:space="preserve"> bostad</t>
    </r>
  </si>
  <si>
    <r>
      <t>Area A</t>
    </r>
    <r>
      <rPr>
        <vertAlign val="subscript"/>
        <sz val="11"/>
        <rFont val="Franklin Gothic Book"/>
        <family val="2"/>
      </rPr>
      <t>temp</t>
    </r>
    <r>
      <rPr>
        <sz val="11"/>
        <rFont val="Franklin Gothic Book"/>
        <family val="2"/>
      </rPr>
      <t xml:space="preserve"> lokal</t>
    </r>
  </si>
  <si>
    <t>Gällande BBR-version, nr:</t>
  </si>
  <si>
    <t xml:space="preserve">BBR klimatzon: </t>
  </si>
  <si>
    <t>BBR klimatzon</t>
  </si>
  <si>
    <t>Uppföljning År 1</t>
  </si>
  <si>
    <t>Uppföljning År 2</t>
  </si>
  <si>
    <t>Uppföljning År 3</t>
  </si>
  <si>
    <t>Viktat BBR-energikrav:</t>
  </si>
  <si>
    <t>Byggnadskategori</t>
  </si>
  <si>
    <r>
      <t>kWh/m</t>
    </r>
    <r>
      <rPr>
        <vertAlign val="superscript"/>
        <sz val="11"/>
        <rFont val="Calibri"/>
        <family val="2"/>
      </rPr>
      <t>3</t>
    </r>
    <r>
      <rPr>
        <sz val="11"/>
        <color indexed="8"/>
        <rFont val="Calibri"/>
        <family val="2"/>
      </rPr>
      <t/>
    </r>
  </si>
  <si>
    <t>varav</t>
  </si>
  <si>
    <t>Lokaltyp 1 (ange)</t>
  </si>
  <si>
    <t>Lokaltyp 2 (ange)</t>
  </si>
  <si>
    <t>Lokaltyp 3 (ange)</t>
  </si>
  <si>
    <t>Varav:               Bostad</t>
  </si>
  <si>
    <t>Summa area</t>
  </si>
  <si>
    <t>Typ av byggnad</t>
  </si>
  <si>
    <t>Garage</t>
  </si>
  <si>
    <r>
      <t xml:space="preserve"> m</t>
    </r>
    <r>
      <rPr>
        <vertAlign val="superscript"/>
        <sz val="11"/>
        <color indexed="8"/>
        <rFont val="Franklin Gothic Book"/>
        <family val="2"/>
      </rPr>
      <t xml:space="preserve">2 </t>
    </r>
  </si>
  <si>
    <t>Elvärmd byggnad, J/N:</t>
  </si>
  <si>
    <t>Vid avtal/bygglov</t>
  </si>
  <si>
    <t>Korrigering görs i Mätvärden kyla</t>
  </si>
  <si>
    <t>BBR-krav för bostäder inkl. effektkrav:</t>
  </si>
  <si>
    <t>Viktad beräkning</t>
  </si>
  <si>
    <t>brukarindata</t>
  </si>
  <si>
    <t>Utdatavärden</t>
  </si>
  <si>
    <t>Mätarkonstant</t>
  </si>
  <si>
    <t>Sveby verifieringsmall ver. 1.0, 120525</t>
  </si>
  <si>
    <t>N</t>
  </si>
</sst>
</file>

<file path=xl/styles.xml><?xml version="1.0" encoding="utf-8"?>
<styleSheet xmlns="http://schemas.openxmlformats.org/spreadsheetml/2006/main">
  <numFmts count="3">
    <numFmt numFmtId="168" formatCode="0.0"/>
    <numFmt numFmtId="177" formatCode="yyyy/mm/dd;@"/>
    <numFmt numFmtId="178" formatCode="#,##0.0"/>
  </numFmts>
  <fonts count="65">
    <font>
      <sz val="11"/>
      <color theme="1"/>
      <name val="Calibri"/>
      <family val="2"/>
      <scheme val="minor"/>
    </font>
    <font>
      <b/>
      <sz val="14"/>
      <name val="Arial"/>
      <family val="2"/>
    </font>
    <font>
      <sz val="8"/>
      <name val="Arial"/>
      <family val="2"/>
    </font>
    <font>
      <b/>
      <sz val="14"/>
      <name val="Franklin Gothic Book"/>
      <family val="2"/>
    </font>
    <font>
      <sz val="8"/>
      <name val="Franklin Gothic Book"/>
      <family val="2"/>
    </font>
    <font>
      <sz val="12"/>
      <name val="Franklin Gothic Book"/>
      <family val="2"/>
    </font>
    <font>
      <sz val="10"/>
      <color indexed="8"/>
      <name val="Franklin Gothic Book"/>
      <family val="2"/>
    </font>
    <font>
      <sz val="8"/>
      <name val="Tahoma"/>
      <family val="2"/>
    </font>
    <font>
      <sz val="9"/>
      <color indexed="81"/>
      <name val="Tahoma"/>
      <family val="2"/>
    </font>
    <font>
      <sz val="9"/>
      <name val="Arial"/>
      <family val="2"/>
    </font>
    <font>
      <b/>
      <sz val="9"/>
      <name val="Arial"/>
      <family val="2"/>
    </font>
    <font>
      <sz val="11"/>
      <color indexed="8"/>
      <name val="Franklin Gothic Book"/>
      <family val="2"/>
    </font>
    <font>
      <sz val="11"/>
      <name val="Franklin Gothic Book"/>
      <family val="2"/>
    </font>
    <font>
      <b/>
      <sz val="11"/>
      <name val="Franklin Gothic Book"/>
      <family val="2"/>
    </font>
    <font>
      <vertAlign val="superscript"/>
      <sz val="11"/>
      <color indexed="8"/>
      <name val="Franklin Gothic Book"/>
      <family val="2"/>
    </font>
    <font>
      <vertAlign val="subscript"/>
      <sz val="11"/>
      <color indexed="8"/>
      <name val="Franklin Gothic Book"/>
      <family val="2"/>
    </font>
    <font>
      <sz val="11"/>
      <color indexed="8"/>
      <name val="Calibri"/>
      <family val="2"/>
    </font>
    <font>
      <sz val="12"/>
      <name val="Franklin Gothic Demi"/>
      <family val="2"/>
    </font>
    <font>
      <b/>
      <sz val="11"/>
      <color indexed="8"/>
      <name val="Calibri"/>
      <family val="2"/>
    </font>
    <font>
      <sz val="9"/>
      <color indexed="81"/>
      <name val="Tahoma"/>
      <family val="2"/>
    </font>
    <font>
      <b/>
      <vertAlign val="superscript"/>
      <sz val="11"/>
      <color indexed="8"/>
      <name val="Calibri"/>
      <family val="2"/>
    </font>
    <font>
      <sz val="11"/>
      <name val="Franklin Gothic Demi"/>
      <family val="2"/>
    </font>
    <font>
      <sz val="18"/>
      <name val="Franklin Gothic Demi"/>
      <family val="2"/>
    </font>
    <font>
      <vertAlign val="superscript"/>
      <sz val="10"/>
      <color indexed="8"/>
      <name val="Franklin Gothic Demi"/>
      <family val="2"/>
    </font>
    <font>
      <sz val="10"/>
      <color indexed="8"/>
      <name val="Franklin Gothic Demi"/>
      <family val="2"/>
    </font>
    <font>
      <vertAlign val="subscript"/>
      <sz val="10"/>
      <color indexed="8"/>
      <name val="Franklin Gothic Demi"/>
      <family val="2"/>
    </font>
    <font>
      <vertAlign val="superscript"/>
      <sz val="10"/>
      <color indexed="8"/>
      <name val="Franklin Gothic Book"/>
      <family val="2"/>
    </font>
    <font>
      <vertAlign val="subscript"/>
      <sz val="10"/>
      <color indexed="8"/>
      <name val="Franklin Gothic Book"/>
      <family val="2"/>
    </font>
    <font>
      <b/>
      <vertAlign val="subscript"/>
      <sz val="11"/>
      <color indexed="8"/>
      <name val="Calibri"/>
      <family val="2"/>
    </font>
    <font>
      <sz val="11"/>
      <color indexed="8"/>
      <name val="Franklin Gothic Demi"/>
      <family val="2"/>
    </font>
    <font>
      <vertAlign val="superscript"/>
      <sz val="9"/>
      <name val="Arial"/>
      <family val="2"/>
    </font>
    <font>
      <vertAlign val="superscript"/>
      <sz val="11"/>
      <color indexed="8"/>
      <name val="Franklin Gothic Demi"/>
      <family val="2"/>
    </font>
    <font>
      <sz val="9"/>
      <name val="Franklin Gothic Book"/>
      <family val="2"/>
    </font>
    <font>
      <vertAlign val="subscript"/>
      <sz val="11"/>
      <color indexed="8"/>
      <name val="Franklin Gothic Demi"/>
      <family val="2"/>
    </font>
    <font>
      <vertAlign val="subscript"/>
      <sz val="11"/>
      <name val="Franklin Gothic Book"/>
      <family val="2"/>
    </font>
    <font>
      <vertAlign val="superscript"/>
      <sz val="9"/>
      <name val="Franklin Gothic Book"/>
      <family val="2"/>
    </font>
    <font>
      <vertAlign val="superscript"/>
      <sz val="11"/>
      <name val="Franklin Gothic Book"/>
      <family val="2"/>
    </font>
    <font>
      <sz val="11"/>
      <color indexed="62"/>
      <name val="Franklin Gothic Book"/>
      <family val="2"/>
    </font>
    <font>
      <vertAlign val="subscript"/>
      <sz val="11"/>
      <color indexed="8"/>
      <name val="Franklin Gothic Book"/>
      <family val="2"/>
    </font>
    <font>
      <vertAlign val="superscript"/>
      <sz val="11"/>
      <color indexed="8"/>
      <name val="Franklin Gothic Book"/>
      <family val="2"/>
    </font>
    <font>
      <sz val="11"/>
      <color indexed="8"/>
      <name val="Franklin Gothic Book"/>
      <family val="2"/>
    </font>
    <font>
      <vertAlign val="superscript"/>
      <sz val="11"/>
      <color indexed="8"/>
      <name val="Franklin Gothic Book"/>
      <family val="2"/>
    </font>
    <font>
      <vertAlign val="subscript"/>
      <sz val="11"/>
      <color indexed="8"/>
      <name val="Franklin Gothic Book"/>
      <family val="2"/>
    </font>
    <font>
      <vertAlign val="superscript"/>
      <sz val="11"/>
      <color indexed="8"/>
      <name val="Franklin Gothic Book"/>
      <family val="2"/>
    </font>
    <font>
      <b/>
      <sz val="9"/>
      <color indexed="81"/>
      <name val="Tahoma"/>
      <family val="2"/>
    </font>
    <font>
      <vertAlign val="superscript"/>
      <sz val="11"/>
      <name val="Calibri"/>
      <family val="2"/>
    </font>
    <font>
      <b/>
      <sz val="11"/>
      <color theme="1"/>
      <name val="Calibri"/>
      <family val="2"/>
      <scheme val="minor"/>
    </font>
    <font>
      <sz val="11"/>
      <color rgb="FFFF0000"/>
      <name val="Calibri"/>
      <family val="2"/>
      <scheme val="minor"/>
    </font>
    <font>
      <sz val="11"/>
      <color theme="1"/>
      <name val="Franklin Gothic Book"/>
      <family val="2"/>
    </font>
    <font>
      <sz val="11"/>
      <name val="Calibri"/>
      <family val="2"/>
      <scheme val="minor"/>
    </font>
    <font>
      <sz val="10"/>
      <color theme="1"/>
      <name val="Calibri"/>
      <family val="2"/>
      <scheme val="minor"/>
    </font>
    <font>
      <sz val="11"/>
      <color theme="1"/>
      <name val="Franklin Gothic Demi"/>
      <family val="2"/>
    </font>
    <font>
      <sz val="10"/>
      <color theme="1"/>
      <name val="Franklin Gothic Demi"/>
      <family val="2"/>
    </font>
    <font>
      <sz val="16"/>
      <color theme="1"/>
      <name val="Franklin Gothic Demi"/>
      <family val="2"/>
    </font>
    <font>
      <sz val="10"/>
      <color theme="1"/>
      <name val="Franklin Gothic Book"/>
      <family val="2"/>
    </font>
    <font>
      <sz val="11"/>
      <color rgb="FFFF0000"/>
      <name val="Franklin Gothic Book"/>
      <family val="2"/>
    </font>
    <font>
      <sz val="14"/>
      <color theme="1"/>
      <name val="Franklin Gothic Demi"/>
      <family val="2"/>
    </font>
    <font>
      <b/>
      <sz val="11"/>
      <color theme="1"/>
      <name val="Franklin Gothic Demi"/>
      <family val="2"/>
    </font>
    <font>
      <sz val="11"/>
      <color rgb="FFFF0000"/>
      <name val="Franklin Gothic Demi"/>
      <family val="2"/>
    </font>
    <font>
      <sz val="11"/>
      <color rgb="FF92D050"/>
      <name val="Franklin Gothic Book"/>
      <family val="2"/>
    </font>
    <font>
      <sz val="11"/>
      <color rgb="FF99CCFF"/>
      <name val="Calibri"/>
      <family val="2"/>
      <scheme val="minor"/>
    </font>
    <font>
      <b/>
      <sz val="11"/>
      <color theme="1"/>
      <name val="Franklin Gothic Book"/>
      <family val="2"/>
    </font>
    <font>
      <sz val="8"/>
      <color theme="1"/>
      <name val="Franklin Gothic Book"/>
      <family val="2"/>
    </font>
    <font>
      <sz val="9"/>
      <color indexed="81"/>
      <name val="Tahoma"/>
      <charset val="1"/>
    </font>
    <font>
      <sz val="9"/>
      <color indexed="81"/>
      <name val="Franklin Gothic Book"/>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72">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s>
  <cellStyleXfs count="1">
    <xf numFmtId="0" fontId="0" fillId="0" borderId="0"/>
  </cellStyleXfs>
  <cellXfs count="491">
    <xf numFmtId="0" fontId="0" fillId="0" borderId="0" xfId="0"/>
    <xf numFmtId="0" fontId="1"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right"/>
    </xf>
    <xf numFmtId="0" fontId="48" fillId="2" borderId="0" xfId="0" applyFont="1" applyFill="1" applyBorder="1" applyProtection="1"/>
    <xf numFmtId="0" fontId="3" fillId="2" borderId="0"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right"/>
    </xf>
    <xf numFmtId="0" fontId="5" fillId="2" borderId="0" xfId="0" applyFont="1" applyFill="1" applyBorder="1" applyAlignment="1" applyProtection="1">
      <alignment horizontal="left"/>
    </xf>
    <xf numFmtId="0" fontId="48" fillId="2" borderId="0" xfId="0" applyFont="1" applyFill="1" applyBorder="1" applyAlignment="1" applyProtection="1">
      <alignment horizontal="right"/>
    </xf>
    <xf numFmtId="0" fontId="6" fillId="2" borderId="0" xfId="0" applyFont="1" applyFill="1" applyBorder="1" applyAlignment="1" applyProtection="1">
      <alignment horizontal="left"/>
    </xf>
    <xf numFmtId="0" fontId="48" fillId="2" borderId="0" xfId="0" applyFont="1" applyFill="1" applyBorder="1" applyAlignment="1" applyProtection="1">
      <alignment horizontal="left"/>
    </xf>
    <xf numFmtId="0" fontId="49" fillId="2" borderId="0" xfId="0" applyFont="1" applyFill="1" applyBorder="1" applyAlignment="1" applyProtection="1">
      <alignment horizontal="right"/>
    </xf>
    <xf numFmtId="0" fontId="12" fillId="2" borderId="0" xfId="0" applyFont="1" applyFill="1" applyBorder="1" applyAlignment="1" applyProtection="1">
      <alignment horizontal="left"/>
    </xf>
    <xf numFmtId="0" fontId="13" fillId="2" borderId="0" xfId="0" applyFont="1" applyFill="1" applyBorder="1" applyProtection="1"/>
    <xf numFmtId="0" fontId="12" fillId="2" borderId="0" xfId="0" applyFont="1" applyFill="1" applyBorder="1" applyAlignment="1" applyProtection="1">
      <alignment horizontal="right"/>
    </xf>
    <xf numFmtId="0" fontId="0" fillId="2" borderId="0" xfId="0" applyFont="1" applyFill="1" applyBorder="1" applyAlignment="1" applyProtection="1">
      <alignment horizontal="right"/>
    </xf>
    <xf numFmtId="0" fontId="2" fillId="3" borderId="0" xfId="0" applyFont="1" applyFill="1" applyBorder="1" applyAlignment="1" applyProtection="1">
      <alignment horizontal="right"/>
    </xf>
    <xf numFmtId="0" fontId="0" fillId="3" borderId="0" xfId="0" applyFill="1"/>
    <xf numFmtId="0" fontId="50" fillId="3" borderId="0" xfId="0" applyFont="1" applyFill="1"/>
    <xf numFmtId="0" fontId="0" fillId="3" borderId="0" xfId="0" applyFill="1" applyBorder="1"/>
    <xf numFmtId="0" fontId="46" fillId="3" borderId="1" xfId="0" applyFont="1" applyFill="1" applyBorder="1"/>
    <xf numFmtId="0" fontId="46" fillId="3" borderId="2" xfId="0" applyFont="1" applyFill="1" applyBorder="1" applyAlignment="1">
      <alignment horizontal="center"/>
    </xf>
    <xf numFmtId="0" fontId="46" fillId="3" borderId="3" xfId="0" applyFont="1" applyFill="1" applyBorder="1" applyAlignment="1">
      <alignment horizontal="center"/>
    </xf>
    <xf numFmtId="0" fontId="46" fillId="3" borderId="4" xfId="0" applyFont="1" applyFill="1" applyBorder="1" applyAlignment="1">
      <alignment horizontal="center"/>
    </xf>
    <xf numFmtId="0" fontId="21" fillId="2" borderId="0" xfId="0" applyFont="1" applyFill="1" applyBorder="1" applyAlignment="1" applyProtection="1">
      <alignment horizontal="left"/>
    </xf>
    <xf numFmtId="0" fontId="17" fillId="2" borderId="0" xfId="0" applyFont="1" applyFill="1" applyBorder="1" applyAlignment="1" applyProtection="1">
      <alignment horizontal="left"/>
    </xf>
    <xf numFmtId="0" fontId="22" fillId="2" borderId="0" xfId="0" applyFont="1" applyFill="1" applyBorder="1" applyProtection="1"/>
    <xf numFmtId="0" fontId="51" fillId="4" borderId="5" xfId="0" applyFont="1" applyFill="1" applyBorder="1" applyAlignment="1" applyProtection="1">
      <alignment horizontal="center"/>
    </xf>
    <xf numFmtId="0" fontId="48" fillId="2" borderId="6" xfId="0" applyFont="1" applyFill="1" applyBorder="1" applyProtection="1"/>
    <xf numFmtId="0" fontId="48" fillId="2" borderId="7" xfId="0" applyFont="1" applyFill="1" applyBorder="1" applyProtection="1"/>
    <xf numFmtId="0" fontId="48" fillId="3" borderId="0" xfId="0" applyFont="1" applyFill="1" applyBorder="1" applyAlignment="1" applyProtection="1">
      <alignment horizontal="left"/>
    </xf>
    <xf numFmtId="0" fontId="51" fillId="3" borderId="5" xfId="0" applyFont="1" applyFill="1" applyBorder="1" applyAlignment="1">
      <alignment horizontal="center" wrapText="1"/>
    </xf>
    <xf numFmtId="0" fontId="52" fillId="3" borderId="8" xfId="0" applyFont="1" applyFill="1" applyBorder="1" applyAlignment="1">
      <alignment horizontal="center"/>
    </xf>
    <xf numFmtId="0" fontId="52" fillId="3" borderId="8" xfId="0" applyFont="1" applyFill="1" applyBorder="1"/>
    <xf numFmtId="0" fontId="52" fillId="3" borderId="9" xfId="0" applyFont="1" applyFill="1" applyBorder="1" applyAlignment="1">
      <alignment horizontal="center"/>
    </xf>
    <xf numFmtId="0" fontId="52" fillId="3" borderId="2" xfId="0" applyFont="1" applyFill="1" applyBorder="1" applyAlignment="1">
      <alignment horizontal="center"/>
    </xf>
    <xf numFmtId="0" fontId="52" fillId="3" borderId="10" xfId="0" applyFont="1" applyFill="1" applyBorder="1" applyAlignment="1">
      <alignment horizontal="center"/>
    </xf>
    <xf numFmtId="0" fontId="52" fillId="3" borderId="3" xfId="0" applyFont="1" applyFill="1" applyBorder="1" applyAlignment="1">
      <alignment horizontal="center"/>
    </xf>
    <xf numFmtId="0" fontId="48" fillId="3" borderId="0" xfId="0" applyFont="1" applyFill="1"/>
    <xf numFmtId="0" fontId="46" fillId="3" borderId="11" xfId="0" applyFont="1" applyFill="1" applyBorder="1"/>
    <xf numFmtId="0" fontId="0" fillId="3" borderId="12" xfId="0" applyFill="1" applyBorder="1"/>
    <xf numFmtId="0" fontId="51" fillId="3" borderId="5" xfId="0" applyFont="1" applyFill="1" applyBorder="1" applyAlignment="1">
      <alignment horizontal="center"/>
    </xf>
    <xf numFmtId="0" fontId="51" fillId="3" borderId="13" xfId="0" applyFont="1" applyFill="1" applyBorder="1" applyAlignment="1">
      <alignment horizontal="center"/>
    </xf>
    <xf numFmtId="0" fontId="48" fillId="3" borderId="0" xfId="0" applyFont="1" applyFill="1" applyAlignment="1">
      <alignment horizontal="right"/>
    </xf>
    <xf numFmtId="0" fontId="48" fillId="4" borderId="13" xfId="0" applyFont="1" applyFill="1" applyBorder="1"/>
    <xf numFmtId="0" fontId="48" fillId="3" borderId="6" xfId="0" applyFont="1" applyFill="1" applyBorder="1" applyAlignment="1">
      <alignment horizontal="right"/>
    </xf>
    <xf numFmtId="0" fontId="48" fillId="3" borderId="1" xfId="0" applyFont="1" applyFill="1" applyBorder="1" applyAlignment="1">
      <alignment horizontal="right"/>
    </xf>
    <xf numFmtId="0" fontId="48" fillId="5" borderId="14" xfId="0" applyFont="1" applyFill="1" applyBorder="1"/>
    <xf numFmtId="0" fontId="53" fillId="3" borderId="0" xfId="0" applyFont="1" applyFill="1"/>
    <xf numFmtId="0" fontId="51" fillId="3" borderId="0" xfId="0" applyFont="1" applyFill="1"/>
    <xf numFmtId="0" fontId="54" fillId="3" borderId="0" xfId="0" applyFont="1" applyFill="1"/>
    <xf numFmtId="0" fontId="55" fillId="3" borderId="0" xfId="0" applyFont="1" applyFill="1"/>
    <xf numFmtId="0" fontId="48" fillId="3" borderId="0" xfId="0" applyFont="1" applyFill="1" applyBorder="1"/>
    <xf numFmtId="0" fontId="48" fillId="3" borderId="15" xfId="0" applyFont="1" applyFill="1" applyBorder="1" applyAlignment="1">
      <alignment horizontal="right"/>
    </xf>
    <xf numFmtId="0" fontId="48" fillId="3" borderId="15" xfId="0" applyFont="1" applyFill="1" applyBorder="1"/>
    <xf numFmtId="0" fontId="21" fillId="3" borderId="16" xfId="0" applyFont="1" applyFill="1" applyBorder="1" applyAlignment="1">
      <alignment horizontal="right"/>
    </xf>
    <xf numFmtId="0" fontId="51" fillId="4" borderId="17" xfId="0" applyFont="1" applyFill="1" applyBorder="1"/>
    <xf numFmtId="0" fontId="48" fillId="3" borderId="18" xfId="0" applyFont="1" applyFill="1" applyBorder="1" applyAlignment="1"/>
    <xf numFmtId="0" fontId="48" fillId="3" borderId="0" xfId="0" applyFont="1" applyFill="1" applyBorder="1" applyAlignment="1"/>
    <xf numFmtId="0" fontId="48" fillId="3" borderId="7" xfId="0" applyFont="1" applyFill="1" applyBorder="1" applyAlignment="1"/>
    <xf numFmtId="0" fontId="51" fillId="3" borderId="19" xfId="0" applyFont="1" applyFill="1" applyBorder="1" applyAlignment="1">
      <alignment horizontal="center" wrapText="1"/>
    </xf>
    <xf numFmtId="0" fontId="51" fillId="3" borderId="20" xfId="0" applyFont="1" applyFill="1" applyBorder="1" applyAlignment="1">
      <alignment horizontal="center" wrapText="1"/>
    </xf>
    <xf numFmtId="0" fontId="48" fillId="3" borderId="21" xfId="0" applyFont="1" applyFill="1" applyBorder="1"/>
    <xf numFmtId="0" fontId="48" fillId="3" borderId="12" xfId="0" applyFont="1" applyFill="1" applyBorder="1"/>
    <xf numFmtId="0" fontId="48" fillId="3" borderId="22" xfId="0" applyFont="1" applyFill="1" applyBorder="1"/>
    <xf numFmtId="0" fontId="51" fillId="3" borderId="23" xfId="0" applyFont="1" applyFill="1" applyBorder="1" applyAlignment="1">
      <alignment wrapText="1"/>
    </xf>
    <xf numFmtId="0" fontId="51" fillId="3" borderId="17" xfId="0" applyFont="1" applyFill="1" applyBorder="1" applyAlignment="1">
      <alignment horizontal="center" wrapText="1"/>
    </xf>
    <xf numFmtId="0" fontId="0" fillId="3" borderId="24" xfId="0" applyFill="1" applyBorder="1"/>
    <xf numFmtId="0" fontId="0" fillId="3" borderId="25" xfId="0" applyFill="1" applyBorder="1"/>
    <xf numFmtId="0" fontId="9" fillId="3" borderId="6" xfId="0" applyFont="1" applyFill="1" applyBorder="1"/>
    <xf numFmtId="0" fontId="9" fillId="3" borderId="7" xfId="0" applyFont="1" applyFill="1" applyBorder="1" applyAlignment="1">
      <alignment vertical="center"/>
    </xf>
    <xf numFmtId="0" fontId="9" fillId="3" borderId="0" xfId="0" applyFont="1" applyFill="1" applyBorder="1"/>
    <xf numFmtId="0" fontId="9" fillId="3" borderId="7" xfId="0" applyFont="1" applyFill="1" applyBorder="1"/>
    <xf numFmtId="0" fontId="10" fillId="3" borderId="7" xfId="0" applyFont="1" applyFill="1" applyBorder="1" applyAlignment="1">
      <alignment horizontal="left"/>
    </xf>
    <xf numFmtId="0" fontId="51" fillId="3" borderId="1" xfId="0" applyFont="1" applyFill="1" applyBorder="1"/>
    <xf numFmtId="0" fontId="51" fillId="3" borderId="9" xfId="0" applyFont="1" applyFill="1" applyBorder="1"/>
    <xf numFmtId="0" fontId="51" fillId="3" borderId="2" xfId="0" applyFont="1" applyFill="1" applyBorder="1"/>
    <xf numFmtId="0" fontId="51" fillId="3" borderId="4" xfId="0" applyFont="1" applyFill="1" applyBorder="1"/>
    <xf numFmtId="0" fontId="51" fillId="3" borderId="26" xfId="0" applyFont="1" applyFill="1" applyBorder="1"/>
    <xf numFmtId="0" fontId="51" fillId="3" borderId="20" xfId="0" applyFont="1" applyFill="1" applyBorder="1" applyAlignment="1">
      <alignment horizontal="center"/>
    </xf>
    <xf numFmtId="0" fontId="51" fillId="3" borderId="27" xfId="0" applyFont="1" applyFill="1" applyBorder="1" applyAlignment="1">
      <alignment horizontal="center"/>
    </xf>
    <xf numFmtId="0" fontId="51" fillId="3" borderId="9" xfId="0" applyFont="1" applyFill="1" applyBorder="1" applyAlignment="1">
      <alignment horizontal="center"/>
    </xf>
    <xf numFmtId="0" fontId="51" fillId="3" borderId="6" xfId="0" applyFont="1" applyFill="1" applyBorder="1" applyAlignment="1">
      <alignment horizontal="left"/>
    </xf>
    <xf numFmtId="0" fontId="51" fillId="3" borderId="1" xfId="0" applyFont="1" applyFill="1" applyBorder="1" applyAlignment="1">
      <alignment horizontal="left"/>
    </xf>
    <xf numFmtId="0" fontId="56" fillId="3" borderId="0" xfId="0" applyFont="1" applyFill="1"/>
    <xf numFmtId="0" fontId="12" fillId="3" borderId="28" xfId="0" applyFont="1" applyFill="1" applyBorder="1"/>
    <xf numFmtId="0" fontId="12" fillId="3" borderId="29" xfId="0" applyFont="1" applyFill="1" applyBorder="1"/>
    <xf numFmtId="0" fontId="12" fillId="3" borderId="30" xfId="0" applyFont="1" applyFill="1" applyBorder="1"/>
    <xf numFmtId="0" fontId="21" fillId="3" borderId="6" xfId="0" applyFont="1" applyFill="1" applyBorder="1"/>
    <xf numFmtId="0" fontId="12" fillId="3" borderId="0" xfId="0" applyFont="1" applyFill="1" applyBorder="1"/>
    <xf numFmtId="0" fontId="12" fillId="3" borderId="7" xfId="0" applyFont="1" applyFill="1" applyBorder="1"/>
    <xf numFmtId="0" fontId="56" fillId="3" borderId="6" xfId="0" applyFont="1" applyFill="1" applyBorder="1"/>
    <xf numFmtId="0" fontId="12" fillId="3" borderId="4" xfId="0" applyFont="1" applyFill="1" applyBorder="1"/>
    <xf numFmtId="0" fontId="56" fillId="3" borderId="31" xfId="0" applyFont="1" applyFill="1" applyBorder="1"/>
    <xf numFmtId="0" fontId="12" fillId="4" borderId="28" xfId="0" applyFont="1" applyFill="1" applyBorder="1" applyAlignment="1">
      <alignment horizontal="center"/>
    </xf>
    <xf numFmtId="0" fontId="21" fillId="3" borderId="0" xfId="0" applyFont="1" applyFill="1" applyBorder="1" applyAlignment="1">
      <alignment horizontal="center"/>
    </xf>
    <xf numFmtId="0" fontId="21" fillId="3" borderId="2" xfId="0" applyFont="1" applyFill="1" applyBorder="1" applyAlignment="1">
      <alignment horizontal="center"/>
    </xf>
    <xf numFmtId="0" fontId="12" fillId="3" borderId="32" xfId="0" applyFont="1" applyFill="1" applyBorder="1"/>
    <xf numFmtId="0" fontId="12" fillId="3" borderId="33" xfId="0" applyFont="1" applyFill="1" applyBorder="1"/>
    <xf numFmtId="0" fontId="51" fillId="3" borderId="34" xfId="0" applyFont="1" applyFill="1" applyBorder="1"/>
    <xf numFmtId="0" fontId="48" fillId="3" borderId="6" xfId="0" applyFont="1" applyFill="1" applyBorder="1"/>
    <xf numFmtId="0" fontId="48" fillId="4" borderId="35" xfId="0" applyFont="1" applyFill="1" applyBorder="1"/>
    <xf numFmtId="0" fontId="51" fillId="3" borderId="8" xfId="0" applyFont="1" applyFill="1" applyBorder="1" applyAlignment="1">
      <alignment horizontal="center"/>
    </xf>
    <xf numFmtId="0" fontId="51" fillId="3" borderId="36" xfId="0" applyFont="1" applyFill="1" applyBorder="1" applyAlignment="1">
      <alignment horizontal="center"/>
    </xf>
    <xf numFmtId="0" fontId="53" fillId="3" borderId="0" xfId="0" applyFont="1" applyFill="1" applyAlignment="1">
      <alignment horizontal="left"/>
    </xf>
    <xf numFmtId="0" fontId="57" fillId="3" borderId="17" xfId="0" applyFont="1" applyFill="1" applyBorder="1"/>
    <xf numFmtId="0" fontId="51" fillId="3" borderId="17" xfId="0" applyFont="1" applyFill="1" applyBorder="1" applyAlignment="1">
      <alignment horizontal="center"/>
    </xf>
    <xf numFmtId="0" fontId="51" fillId="3" borderId="5" xfId="0" applyFont="1" applyFill="1" applyBorder="1" applyAlignment="1">
      <alignment horizontal="center" vertical="top" wrapText="1"/>
    </xf>
    <xf numFmtId="0" fontId="51" fillId="3" borderId="1" xfId="0" applyFont="1" applyFill="1" applyBorder="1" applyAlignment="1">
      <alignment vertical="top"/>
    </xf>
    <xf numFmtId="0" fontId="51" fillId="3" borderId="9" xfId="0" applyFont="1" applyFill="1" applyBorder="1" applyAlignment="1">
      <alignment horizontal="center" vertical="top"/>
    </xf>
    <xf numFmtId="0" fontId="51" fillId="3" borderId="2" xfId="0" applyFont="1" applyFill="1" applyBorder="1" applyAlignment="1">
      <alignment horizontal="center" vertical="top"/>
    </xf>
    <xf numFmtId="0" fontId="51" fillId="3" borderId="8" xfId="0" applyFont="1" applyFill="1" applyBorder="1" applyAlignment="1">
      <alignment horizontal="center" vertical="top"/>
    </xf>
    <xf numFmtId="0" fontId="10" fillId="3" borderId="0" xfId="0" applyFont="1" applyFill="1" applyBorder="1" applyAlignment="1">
      <alignment horizontal="left"/>
    </xf>
    <xf numFmtId="0" fontId="48" fillId="3" borderId="25" xfId="0" applyFont="1" applyFill="1" applyBorder="1"/>
    <xf numFmtId="0" fontId="56" fillId="3" borderId="20" xfId="0" applyFont="1" applyFill="1" applyBorder="1"/>
    <xf numFmtId="0" fontId="37" fillId="0" borderId="13" xfId="0" applyFont="1" applyFill="1" applyBorder="1" applyAlignment="1" applyProtection="1">
      <alignment horizontal="center"/>
      <protection locked="0"/>
    </xf>
    <xf numFmtId="0" fontId="48" fillId="4" borderId="8" xfId="0" applyFont="1" applyFill="1" applyBorder="1"/>
    <xf numFmtId="0" fontId="48" fillId="4" borderId="35" xfId="0" applyFont="1" applyFill="1" applyBorder="1" applyAlignment="1">
      <alignment horizontal="center"/>
    </xf>
    <xf numFmtId="0" fontId="48" fillId="4" borderId="13" xfId="0" applyFont="1" applyFill="1" applyBorder="1" applyAlignment="1">
      <alignment horizontal="center"/>
    </xf>
    <xf numFmtId="0" fontId="48" fillId="4" borderId="37" xfId="0" applyFont="1" applyFill="1" applyBorder="1" applyAlignment="1">
      <alignment horizontal="center"/>
    </xf>
    <xf numFmtId="0" fontId="48" fillId="4" borderId="8" xfId="0" applyFont="1" applyFill="1" applyBorder="1" applyAlignment="1">
      <alignment horizontal="center"/>
    </xf>
    <xf numFmtId="0" fontId="48" fillId="2" borderId="0" xfId="0" applyFont="1" applyFill="1" applyBorder="1" applyAlignment="1" applyProtection="1">
      <alignment horizontal="left" vertical="top"/>
    </xf>
    <xf numFmtId="0" fontId="12" fillId="3" borderId="0" xfId="0" applyFont="1" applyFill="1" applyBorder="1" applyAlignment="1">
      <alignment vertical="top"/>
    </xf>
    <xf numFmtId="0" fontId="12" fillId="3" borderId="7" xfId="0" applyFont="1" applyFill="1" applyBorder="1" applyAlignment="1">
      <alignment vertical="top"/>
    </xf>
    <xf numFmtId="0" fontId="48" fillId="3" borderId="0" xfId="0" applyFont="1" applyFill="1" applyBorder="1" applyProtection="1"/>
    <xf numFmtId="0" fontId="51" fillId="3" borderId="23" xfId="0" applyFont="1" applyFill="1" applyBorder="1" applyAlignment="1">
      <alignment horizontal="center"/>
    </xf>
    <xf numFmtId="0" fontId="51" fillId="3" borderId="0" xfId="0" applyFont="1" applyFill="1" applyBorder="1"/>
    <xf numFmtId="1" fontId="12" fillId="4" borderId="33" xfId="0" applyNumberFormat="1" applyFont="1" applyFill="1" applyBorder="1" applyAlignment="1">
      <alignment horizontal="center"/>
    </xf>
    <xf numFmtId="1" fontId="12" fillId="4" borderId="38" xfId="0" applyNumberFormat="1" applyFont="1" applyFill="1" applyBorder="1" applyAlignment="1">
      <alignment horizontal="center"/>
    </xf>
    <xf numFmtId="1" fontId="12" fillId="4" borderId="16" xfId="0" applyNumberFormat="1" applyFont="1" applyFill="1" applyBorder="1" applyAlignment="1">
      <alignment horizontal="center"/>
    </xf>
    <xf numFmtId="168" fontId="12" fillId="4" borderId="16" xfId="0" applyNumberFormat="1" applyFont="1" applyFill="1" applyBorder="1" applyAlignment="1">
      <alignment horizontal="center"/>
    </xf>
    <xf numFmtId="168" fontId="12" fillId="4" borderId="38" xfId="0" applyNumberFormat="1" applyFont="1" applyFill="1" applyBorder="1" applyAlignment="1">
      <alignment horizontal="center"/>
    </xf>
    <xf numFmtId="0" fontId="51" fillId="3" borderId="36" xfId="0" applyFont="1" applyFill="1" applyBorder="1" applyAlignment="1">
      <alignment horizontal="left"/>
    </xf>
    <xf numFmtId="0" fontId="58" fillId="3" borderId="0" xfId="0" applyFont="1" applyFill="1"/>
    <xf numFmtId="0" fontId="48" fillId="3" borderId="13" xfId="0" applyFont="1" applyFill="1" applyBorder="1"/>
    <xf numFmtId="0" fontId="51" fillId="3" borderId="39" xfId="0" applyFont="1" applyFill="1" applyBorder="1" applyAlignment="1">
      <alignment horizontal="center"/>
    </xf>
    <xf numFmtId="0" fontId="0" fillId="3" borderId="35" xfId="0" applyFill="1" applyBorder="1"/>
    <xf numFmtId="0" fontId="0" fillId="3" borderId="40" xfId="0" applyFill="1" applyBorder="1"/>
    <xf numFmtId="0" fontId="0" fillId="3" borderId="41" xfId="0" applyFill="1" applyBorder="1"/>
    <xf numFmtId="0" fontId="48" fillId="6" borderId="13" xfId="0" applyFont="1" applyFill="1" applyBorder="1" applyAlignment="1">
      <alignment horizontal="center"/>
    </xf>
    <xf numFmtId="0" fontId="48" fillId="3" borderId="13" xfId="0" applyFont="1" applyFill="1" applyBorder="1" applyAlignment="1">
      <alignment horizontal="center"/>
    </xf>
    <xf numFmtId="0" fontId="59" fillId="3" borderId="13" xfId="0" applyFont="1" applyFill="1" applyBorder="1" applyAlignment="1">
      <alignment horizontal="center"/>
    </xf>
    <xf numFmtId="0" fontId="48" fillId="3" borderId="42" xfId="0" applyFont="1" applyFill="1" applyBorder="1" applyAlignment="1">
      <alignment horizontal="center"/>
    </xf>
    <xf numFmtId="0" fontId="48" fillId="3" borderId="14" xfId="0" applyFont="1" applyFill="1" applyBorder="1"/>
    <xf numFmtId="0" fontId="51" fillId="4" borderId="3" xfId="0" applyFont="1" applyFill="1" applyBorder="1" applyAlignment="1">
      <alignment horizontal="center"/>
    </xf>
    <xf numFmtId="2" fontId="12" fillId="4" borderId="30" xfId="0" applyNumberFormat="1" applyFont="1" applyFill="1" applyBorder="1" applyAlignment="1">
      <alignment horizontal="center"/>
    </xf>
    <xf numFmtId="0" fontId="46" fillId="3" borderId="26" xfId="0" applyFont="1" applyFill="1" applyBorder="1"/>
    <xf numFmtId="0" fontId="46" fillId="3" borderId="43" xfId="0" applyFont="1" applyFill="1" applyBorder="1"/>
    <xf numFmtId="0" fontId="0" fillId="3" borderId="44" xfId="0" applyFill="1" applyBorder="1"/>
    <xf numFmtId="0" fontId="48" fillId="3" borderId="45" xfId="0" applyFont="1" applyFill="1" applyBorder="1" applyAlignment="1">
      <alignment horizontal="right"/>
    </xf>
    <xf numFmtId="0" fontId="0" fillId="3" borderId="46" xfId="0" applyFill="1" applyBorder="1"/>
    <xf numFmtId="0" fontId="0" fillId="3" borderId="47" xfId="0" applyFill="1" applyBorder="1"/>
    <xf numFmtId="0" fontId="0" fillId="3" borderId="48" xfId="0" applyFill="1" applyBorder="1"/>
    <xf numFmtId="0" fontId="0" fillId="3" borderId="31" xfId="0" applyFill="1" applyBorder="1"/>
    <xf numFmtId="0" fontId="48" fillId="3" borderId="49" xfId="0" applyFont="1" applyFill="1" applyBorder="1" applyAlignment="1">
      <alignment horizontal="right"/>
    </xf>
    <xf numFmtId="0" fontId="48" fillId="4" borderId="5" xfId="0" applyFont="1" applyFill="1" applyBorder="1" applyAlignment="1">
      <alignment horizontal="center"/>
    </xf>
    <xf numFmtId="0" fontId="0" fillId="3" borderId="6" xfId="0" applyFill="1" applyBorder="1"/>
    <xf numFmtId="0" fontId="0" fillId="3" borderId="1" xfId="0" applyFill="1" applyBorder="1"/>
    <xf numFmtId="0" fontId="48" fillId="3" borderId="5" xfId="0" applyFont="1" applyFill="1" applyBorder="1" applyAlignment="1">
      <alignment horizontal="center"/>
    </xf>
    <xf numFmtId="0" fontId="48" fillId="3" borderId="8" xfId="0" applyFont="1" applyFill="1" applyBorder="1" applyAlignment="1">
      <alignment horizontal="center"/>
    </xf>
    <xf numFmtId="0" fontId="51" fillId="3" borderId="5" xfId="0" applyFont="1" applyFill="1" applyBorder="1" applyAlignment="1">
      <alignment horizontal="center"/>
    </xf>
    <xf numFmtId="0" fontId="51" fillId="3" borderId="13" xfId="0" applyFont="1" applyFill="1" applyBorder="1" applyAlignment="1">
      <alignment horizontal="center"/>
    </xf>
    <xf numFmtId="0" fontId="51" fillId="3" borderId="47" xfId="0" applyFont="1" applyFill="1" applyBorder="1" applyAlignment="1">
      <alignment horizontal="center" wrapText="1"/>
    </xf>
    <xf numFmtId="0" fontId="3" fillId="2" borderId="0" xfId="0" applyFont="1" applyFill="1" applyBorder="1" applyAlignment="1" applyProtection="1">
      <alignment horizontal="left"/>
    </xf>
    <xf numFmtId="168" fontId="12" fillId="4" borderId="29" xfId="0" applyNumberFormat="1" applyFont="1" applyFill="1" applyBorder="1" applyAlignment="1">
      <alignment horizontal="center"/>
    </xf>
    <xf numFmtId="0" fontId="56" fillId="3" borderId="11" xfId="0" applyFont="1" applyFill="1" applyBorder="1" applyAlignment="1">
      <alignment horizontal="center" wrapText="1"/>
    </xf>
    <xf numFmtId="0" fontId="48" fillId="4" borderId="13" xfId="0" applyFont="1" applyFill="1" applyBorder="1" applyAlignment="1">
      <alignment horizontal="right"/>
    </xf>
    <xf numFmtId="0" fontId="60" fillId="3" borderId="0" xfId="0" applyFont="1" applyFill="1"/>
    <xf numFmtId="0" fontId="48" fillId="3" borderId="35" xfId="0" applyFont="1" applyFill="1" applyBorder="1"/>
    <xf numFmtId="0" fontId="48" fillId="3" borderId="8" xfId="0" applyFont="1" applyFill="1" applyBorder="1"/>
    <xf numFmtId="0" fontId="48" fillId="3" borderId="9" xfId="0" applyFont="1" applyFill="1" applyBorder="1"/>
    <xf numFmtId="0" fontId="51" fillId="3" borderId="9" xfId="0" applyFont="1" applyFill="1" applyBorder="1" applyAlignment="1">
      <alignment horizontal="center" vertical="top" wrapText="1"/>
    </xf>
    <xf numFmtId="0" fontId="57" fillId="3" borderId="9" xfId="0" applyFont="1" applyFill="1" applyBorder="1" applyAlignment="1">
      <alignment horizontal="center" vertical="top" wrapText="1"/>
    </xf>
    <xf numFmtId="0" fontId="51" fillId="3" borderId="50" xfId="0" applyFont="1" applyFill="1" applyBorder="1" applyAlignment="1">
      <alignment horizontal="center" vertical="top" wrapText="1"/>
    </xf>
    <xf numFmtId="0" fontId="51" fillId="3" borderId="23" xfId="0" applyFont="1" applyFill="1" applyBorder="1"/>
    <xf numFmtId="0" fontId="48" fillId="3" borderId="17" xfId="0" applyFont="1" applyFill="1" applyBorder="1" applyAlignment="1">
      <alignment horizontal="center"/>
    </xf>
    <xf numFmtId="0" fontId="48" fillId="4" borderId="17" xfId="0" applyFont="1" applyFill="1" applyBorder="1" applyAlignment="1">
      <alignment horizontal="center"/>
    </xf>
    <xf numFmtId="0" fontId="48" fillId="4" borderId="51" xfId="0" applyFont="1" applyFill="1" applyBorder="1" applyAlignment="1">
      <alignment horizontal="center"/>
    </xf>
    <xf numFmtId="0" fontId="51" fillId="3" borderId="52" xfId="0" applyFont="1" applyFill="1" applyBorder="1" applyAlignment="1">
      <alignment vertical="top"/>
    </xf>
    <xf numFmtId="0" fontId="51" fillId="3" borderId="35" xfId="0" applyFont="1" applyFill="1" applyBorder="1" applyAlignment="1">
      <alignment horizontal="center" vertical="top"/>
    </xf>
    <xf numFmtId="0" fontId="51" fillId="3" borderId="35" xfId="0" applyFont="1" applyFill="1" applyBorder="1" applyAlignment="1">
      <alignment horizontal="center" vertical="top" wrapText="1"/>
    </xf>
    <xf numFmtId="0" fontId="51" fillId="3" borderId="53" xfId="0" applyFont="1" applyFill="1" applyBorder="1" applyAlignment="1">
      <alignment horizontal="center" vertical="top" wrapText="1"/>
    </xf>
    <xf numFmtId="0" fontId="51" fillId="3" borderId="41" xfId="0" applyFont="1" applyFill="1" applyBorder="1" applyAlignment="1">
      <alignment horizontal="center" vertical="top" wrapText="1"/>
    </xf>
    <xf numFmtId="0" fontId="0" fillId="3" borderId="54" xfId="0" applyFill="1" applyBorder="1"/>
    <xf numFmtId="0" fontId="21" fillId="3" borderId="0" xfId="0" applyFont="1" applyFill="1" applyBorder="1" applyAlignment="1">
      <alignment horizontal="right"/>
    </xf>
    <xf numFmtId="0" fontId="46" fillId="3" borderId="12" xfId="0" applyFont="1" applyFill="1" applyBorder="1"/>
    <xf numFmtId="0" fontId="21" fillId="3" borderId="55" xfId="0" applyFont="1" applyFill="1" applyBorder="1" applyAlignment="1">
      <alignment horizontal="right"/>
    </xf>
    <xf numFmtId="0" fontId="48" fillId="3" borderId="56" xfId="0" applyFont="1" applyFill="1" applyBorder="1" applyAlignment="1">
      <alignment horizontal="right"/>
    </xf>
    <xf numFmtId="0" fontId="48" fillId="3" borderId="55" xfId="0" applyFont="1" applyFill="1" applyBorder="1" applyAlignment="1">
      <alignment horizontal="right"/>
    </xf>
    <xf numFmtId="0" fontId="51" fillId="3" borderId="19" xfId="0" applyFont="1" applyFill="1" applyBorder="1" applyAlignment="1">
      <alignment horizontal="center" wrapText="1"/>
    </xf>
    <xf numFmtId="0" fontId="48" fillId="3" borderId="18" xfId="0" applyFont="1" applyFill="1" applyBorder="1"/>
    <xf numFmtId="0" fontId="47" fillId="3" borderId="0" xfId="0" applyFont="1" applyFill="1"/>
    <xf numFmtId="0" fontId="60" fillId="3" borderId="0" xfId="0" applyFont="1" applyFill="1" applyProtection="1">
      <protection hidden="1"/>
    </xf>
    <xf numFmtId="1" fontId="12" fillId="5" borderId="29" xfId="0" applyNumberFormat="1" applyFont="1" applyFill="1" applyBorder="1" applyAlignment="1" applyProtection="1">
      <alignment horizontal="center"/>
      <protection locked="0"/>
    </xf>
    <xf numFmtId="168" fontId="12" fillId="5" borderId="32" xfId="0" applyNumberFormat="1" applyFont="1" applyFill="1" applyBorder="1" applyAlignment="1" applyProtection="1">
      <alignment horizontal="center"/>
      <protection locked="0"/>
    </xf>
    <xf numFmtId="0" fontId="12" fillId="5" borderId="32" xfId="0" applyFont="1" applyFill="1" applyBorder="1" applyAlignment="1" applyProtection="1">
      <alignment horizontal="center"/>
      <protection locked="0"/>
    </xf>
    <xf numFmtId="0" fontId="12" fillId="5" borderId="29" xfId="0" applyFont="1" applyFill="1" applyBorder="1" applyAlignment="1" applyProtection="1">
      <alignment horizontal="center"/>
      <protection locked="0"/>
    </xf>
    <xf numFmtId="0" fontId="48" fillId="5" borderId="13" xfId="0" applyFont="1" applyFill="1" applyBorder="1" applyAlignment="1" applyProtection="1">
      <alignment horizontal="center"/>
      <protection locked="0"/>
    </xf>
    <xf numFmtId="0" fontId="48" fillId="5" borderId="42" xfId="0" applyFont="1" applyFill="1" applyBorder="1" applyAlignment="1" applyProtection="1">
      <alignment horizontal="center"/>
      <protection locked="0"/>
    </xf>
    <xf numFmtId="0" fontId="48" fillId="5" borderId="14" xfId="0" applyFont="1" applyFill="1" applyBorder="1" applyProtection="1">
      <protection locked="0"/>
    </xf>
    <xf numFmtId="0" fontId="48" fillId="5" borderId="8" xfId="0" applyFont="1" applyFill="1" applyBorder="1" applyAlignment="1" applyProtection="1">
      <alignment horizontal="center"/>
      <protection locked="0"/>
    </xf>
    <xf numFmtId="0" fontId="48" fillId="0" borderId="0" xfId="0" applyFont="1" applyBorder="1" applyProtection="1">
      <protection locked="0"/>
    </xf>
    <xf numFmtId="0" fontId="48" fillId="5" borderId="35" xfId="0" applyFont="1" applyFill="1" applyBorder="1" applyProtection="1">
      <protection locked="0"/>
    </xf>
    <xf numFmtId="0" fontId="48" fillId="0" borderId="13" xfId="0" applyFont="1" applyBorder="1" applyProtection="1">
      <protection locked="0"/>
    </xf>
    <xf numFmtId="0" fontId="48" fillId="5" borderId="13" xfId="0" applyFont="1" applyFill="1" applyBorder="1" applyProtection="1">
      <protection locked="0"/>
    </xf>
    <xf numFmtId="0" fontId="48" fillId="5" borderId="37" xfId="0" applyFont="1" applyFill="1" applyBorder="1" applyAlignment="1" applyProtection="1">
      <alignment horizontal="center"/>
      <protection locked="0"/>
    </xf>
    <xf numFmtId="0" fontId="48" fillId="5" borderId="37" xfId="0" applyFont="1" applyFill="1" applyBorder="1" applyProtection="1">
      <protection locked="0"/>
    </xf>
    <xf numFmtId="0" fontId="48" fillId="5" borderId="8" xfId="0" applyFont="1" applyFill="1" applyBorder="1" applyProtection="1">
      <protection locked="0"/>
    </xf>
    <xf numFmtId="0" fontId="48" fillId="5" borderId="35" xfId="0" applyFont="1" applyFill="1" applyBorder="1" applyAlignment="1" applyProtection="1">
      <alignment horizontal="center"/>
      <protection locked="0"/>
    </xf>
    <xf numFmtId="0" fontId="48" fillId="5" borderId="5" xfId="0" applyFont="1" applyFill="1" applyBorder="1" applyProtection="1">
      <protection locked="0"/>
    </xf>
    <xf numFmtId="0" fontId="48" fillId="5" borderId="13" xfId="0" applyFont="1" applyFill="1" applyBorder="1" applyAlignment="1" applyProtection="1">
      <alignment horizontal="right"/>
      <protection locked="0"/>
    </xf>
    <xf numFmtId="0" fontId="48" fillId="5" borderId="8" xfId="0" applyFont="1" applyFill="1" applyBorder="1" applyAlignment="1" applyProtection="1">
      <alignment horizontal="right"/>
      <protection locked="0"/>
    </xf>
    <xf numFmtId="0" fontId="48" fillId="5" borderId="17" xfId="0" applyFont="1" applyFill="1" applyBorder="1" applyAlignment="1" applyProtection="1">
      <alignment horizontal="center"/>
      <protection locked="0"/>
    </xf>
    <xf numFmtId="0" fontId="48" fillId="5" borderId="57" xfId="0" applyFont="1" applyFill="1" applyBorder="1" applyProtection="1">
      <protection locked="0"/>
    </xf>
    <xf numFmtId="0" fontId="48" fillId="5" borderId="58" xfId="0" applyFont="1" applyFill="1" applyBorder="1" applyProtection="1">
      <protection locked="0"/>
    </xf>
    <xf numFmtId="0" fontId="48" fillId="5" borderId="46" xfId="0" applyFont="1" applyFill="1" applyBorder="1" applyProtection="1">
      <protection locked="0"/>
    </xf>
    <xf numFmtId="177" fontId="48" fillId="5" borderId="22" xfId="0" applyNumberFormat="1" applyFont="1" applyFill="1" applyBorder="1" applyAlignment="1" applyProtection="1">
      <alignment horizontal="center"/>
      <protection locked="0"/>
    </xf>
    <xf numFmtId="177" fontId="48" fillId="5" borderId="21" xfId="0" applyNumberFormat="1" applyFont="1" applyFill="1" applyBorder="1" applyAlignment="1" applyProtection="1">
      <alignment horizontal="center"/>
      <protection locked="0"/>
    </xf>
    <xf numFmtId="177" fontId="48" fillId="5" borderId="12" xfId="0" applyNumberFormat="1" applyFont="1" applyFill="1" applyBorder="1" applyAlignment="1" applyProtection="1">
      <alignment horizontal="center"/>
      <protection locked="0"/>
    </xf>
    <xf numFmtId="0" fontId="48" fillId="5" borderId="59" xfId="0" applyFont="1" applyFill="1" applyBorder="1" applyProtection="1">
      <protection locked="0"/>
    </xf>
    <xf numFmtId="0" fontId="48" fillId="5" borderId="42" xfId="0" applyFont="1" applyFill="1" applyBorder="1" applyProtection="1">
      <protection locked="0"/>
    </xf>
    <xf numFmtId="0" fontId="48" fillId="5" borderId="60" xfId="0" applyFont="1" applyFill="1" applyBorder="1" applyProtection="1">
      <protection locked="0"/>
    </xf>
    <xf numFmtId="0" fontId="48" fillId="5" borderId="61" xfId="0" applyFont="1" applyFill="1" applyBorder="1" applyProtection="1">
      <protection locked="0"/>
    </xf>
    <xf numFmtId="0" fontId="48" fillId="5" borderId="62" xfId="0" applyFont="1" applyFill="1" applyBorder="1" applyProtection="1">
      <protection locked="0"/>
    </xf>
    <xf numFmtId="0" fontId="48" fillId="5" borderId="18" xfId="0" applyFont="1" applyFill="1" applyBorder="1" applyProtection="1">
      <protection locked="0"/>
    </xf>
    <xf numFmtId="0" fontId="48" fillId="5" borderId="0" xfId="0" applyFont="1" applyFill="1" applyBorder="1" applyProtection="1">
      <protection locked="0"/>
    </xf>
    <xf numFmtId="0" fontId="48" fillId="5" borderId="45" xfId="0" applyFont="1" applyFill="1" applyBorder="1" applyProtection="1">
      <protection locked="0"/>
    </xf>
    <xf numFmtId="0" fontId="48" fillId="5" borderId="40" xfId="0" applyFont="1" applyFill="1" applyBorder="1" applyProtection="1">
      <protection locked="0"/>
    </xf>
    <xf numFmtId="0" fontId="48" fillId="5" borderId="53" xfId="0" applyFont="1" applyFill="1" applyBorder="1" applyProtection="1">
      <protection locked="0"/>
    </xf>
    <xf numFmtId="0" fontId="48" fillId="0" borderId="13" xfId="0" applyFont="1" applyFill="1" applyBorder="1" applyProtection="1">
      <protection locked="0"/>
    </xf>
    <xf numFmtId="0" fontId="61" fillId="4" borderId="17" xfId="0" applyFont="1" applyFill="1" applyBorder="1"/>
    <xf numFmtId="0" fontId="61" fillId="4" borderId="9" xfId="0" applyFont="1" applyFill="1" applyBorder="1"/>
    <xf numFmtId="0" fontId="0" fillId="5" borderId="13" xfId="0" applyFill="1" applyBorder="1" applyAlignment="1" applyProtection="1">
      <alignment horizontal="center"/>
      <protection locked="0"/>
    </xf>
    <xf numFmtId="0" fontId="48" fillId="2" borderId="0" xfId="0" applyFont="1" applyFill="1" applyBorder="1" applyAlignment="1" applyProtection="1">
      <alignment horizontal="center"/>
    </xf>
    <xf numFmtId="0" fontId="48" fillId="0" borderId="13" xfId="0" applyFont="1" applyBorder="1" applyAlignment="1" applyProtection="1">
      <alignment horizontal="center"/>
      <protection locked="0"/>
    </xf>
    <xf numFmtId="0" fontId="0" fillId="2" borderId="0" xfId="0" applyFill="1" applyBorder="1" applyAlignment="1" applyProtection="1">
      <alignment horizontal="center"/>
    </xf>
    <xf numFmtId="0" fontId="12" fillId="2" borderId="6" xfId="0" applyFont="1" applyFill="1" applyBorder="1" applyAlignment="1" applyProtection="1">
      <alignment horizontal="center"/>
    </xf>
    <xf numFmtId="0" fontId="12" fillId="2" borderId="0" xfId="0" applyFont="1" applyFill="1" applyBorder="1" applyAlignment="1" applyProtection="1">
      <alignment horizontal="center" vertical="top"/>
    </xf>
    <xf numFmtId="0" fontId="0" fillId="2" borderId="7" xfId="0" applyFont="1" applyFill="1" applyBorder="1" applyAlignment="1" applyProtection="1">
      <alignment horizontal="center"/>
    </xf>
    <xf numFmtId="0" fontId="48" fillId="4" borderId="13" xfId="0" applyFont="1" applyFill="1" applyBorder="1" applyAlignment="1">
      <alignment horizontal="left"/>
    </xf>
    <xf numFmtId="168" fontId="48" fillId="4" borderId="35" xfId="0" applyNumberFormat="1" applyFont="1" applyFill="1" applyBorder="1"/>
    <xf numFmtId="168" fontId="48" fillId="5" borderId="13" xfId="0" applyNumberFormat="1" applyFont="1" applyFill="1" applyBorder="1"/>
    <xf numFmtId="168" fontId="48" fillId="4" borderId="13" xfId="0" applyNumberFormat="1" applyFont="1" applyFill="1" applyBorder="1"/>
    <xf numFmtId="168" fontId="48" fillId="3" borderId="13" xfId="0" applyNumberFormat="1" applyFont="1" applyFill="1" applyBorder="1"/>
    <xf numFmtId="168" fontId="48" fillId="4" borderId="37" xfId="0" applyNumberFormat="1" applyFont="1" applyFill="1" applyBorder="1"/>
    <xf numFmtId="168" fontId="48" fillId="6" borderId="37" xfId="0" applyNumberFormat="1" applyFont="1" applyFill="1" applyBorder="1"/>
    <xf numFmtId="168" fontId="48" fillId="4" borderId="8" xfId="0" applyNumberFormat="1" applyFont="1" applyFill="1" applyBorder="1"/>
    <xf numFmtId="168" fontId="48" fillId="6" borderId="8" xfId="0" applyNumberFormat="1" applyFont="1" applyFill="1" applyBorder="1"/>
    <xf numFmtId="168" fontId="51" fillId="4" borderId="9" xfId="0" applyNumberFormat="1" applyFont="1" applyFill="1" applyBorder="1"/>
    <xf numFmtId="168" fontId="48" fillId="4" borderId="40" xfId="0" applyNumberFormat="1" applyFont="1" applyFill="1" applyBorder="1"/>
    <xf numFmtId="168" fontId="48" fillId="4" borderId="42" xfId="0" applyNumberFormat="1" applyFont="1" applyFill="1" applyBorder="1"/>
    <xf numFmtId="168" fontId="48" fillId="5" borderId="42" xfId="0" applyNumberFormat="1" applyFont="1" applyFill="1" applyBorder="1"/>
    <xf numFmtId="168" fontId="48" fillId="3" borderId="42" xfId="0" applyNumberFormat="1" applyFont="1" applyFill="1" applyBorder="1"/>
    <xf numFmtId="168" fontId="48" fillId="6" borderId="13" xfId="0" applyNumberFormat="1" applyFont="1" applyFill="1" applyBorder="1"/>
    <xf numFmtId="168" fontId="48" fillId="4" borderId="39" xfId="0" applyNumberFormat="1" applyFont="1" applyFill="1" applyBorder="1"/>
    <xf numFmtId="3" fontId="48" fillId="5" borderId="58" xfId="0" applyNumberFormat="1" applyFont="1" applyFill="1" applyBorder="1" applyProtection="1">
      <protection locked="0"/>
    </xf>
    <xf numFmtId="3" fontId="48" fillId="4" borderId="35" xfId="0" applyNumberFormat="1" applyFont="1" applyFill="1" applyBorder="1"/>
    <xf numFmtId="3" fontId="48" fillId="5" borderId="35" xfId="0" applyNumberFormat="1" applyFont="1" applyFill="1" applyBorder="1" applyProtection="1">
      <protection locked="0"/>
    </xf>
    <xf numFmtId="3" fontId="48" fillId="5" borderId="46" xfId="0" applyNumberFormat="1" applyFont="1" applyFill="1" applyBorder="1" applyProtection="1">
      <protection locked="0"/>
    </xf>
    <xf numFmtId="3" fontId="48" fillId="4" borderId="13" xfId="0" applyNumberFormat="1" applyFont="1" applyFill="1" applyBorder="1"/>
    <xf numFmtId="3" fontId="48" fillId="5" borderId="13" xfId="0" applyNumberFormat="1" applyFont="1" applyFill="1" applyBorder="1" applyProtection="1">
      <protection locked="0"/>
    </xf>
    <xf numFmtId="3" fontId="12" fillId="4" borderId="13" xfId="0" applyNumberFormat="1" applyFont="1" applyFill="1" applyBorder="1"/>
    <xf numFmtId="3" fontId="48" fillId="5" borderId="46" xfId="0" applyNumberFormat="1" applyFont="1" applyFill="1" applyBorder="1"/>
    <xf numFmtId="3" fontId="48" fillId="5" borderId="13" xfId="0" applyNumberFormat="1" applyFont="1" applyFill="1" applyBorder="1"/>
    <xf numFmtId="3" fontId="48" fillId="4" borderId="46" xfId="0" applyNumberFormat="1" applyFont="1" applyFill="1" applyBorder="1"/>
    <xf numFmtId="3" fontId="48" fillId="3" borderId="13" xfId="0" applyNumberFormat="1" applyFont="1" applyFill="1" applyBorder="1"/>
    <xf numFmtId="3" fontId="48" fillId="6" borderId="13" xfId="0" applyNumberFormat="1" applyFont="1" applyFill="1" applyBorder="1"/>
    <xf numFmtId="3" fontId="48" fillId="5" borderId="48" xfId="0" applyNumberFormat="1" applyFont="1" applyFill="1" applyBorder="1" applyProtection="1">
      <protection locked="0"/>
    </xf>
    <xf numFmtId="3" fontId="48" fillId="4" borderId="8" xfId="0" applyNumberFormat="1" applyFont="1" applyFill="1" applyBorder="1"/>
    <xf numFmtId="3" fontId="48" fillId="6" borderId="8" xfId="0" applyNumberFormat="1" applyFont="1" applyFill="1" applyBorder="1"/>
    <xf numFmtId="3" fontId="48" fillId="5" borderId="8" xfId="0" applyNumberFormat="1" applyFont="1" applyFill="1" applyBorder="1" applyProtection="1">
      <protection locked="0"/>
    </xf>
    <xf numFmtId="3" fontId="51" fillId="4" borderId="9" xfId="0" applyNumberFormat="1" applyFont="1" applyFill="1" applyBorder="1"/>
    <xf numFmtId="3" fontId="48" fillId="5" borderId="37" xfId="0" applyNumberFormat="1" applyFont="1" applyFill="1" applyBorder="1" applyProtection="1">
      <protection locked="0"/>
    </xf>
    <xf numFmtId="3" fontId="48" fillId="4" borderId="37" xfId="0" applyNumberFormat="1" applyFont="1" applyFill="1" applyBorder="1"/>
    <xf numFmtId="3" fontId="51" fillId="4" borderId="10" xfId="0" applyNumberFormat="1" applyFont="1" applyFill="1" applyBorder="1"/>
    <xf numFmtId="0" fontId="62" fillId="2" borderId="0" xfId="0" applyFont="1" applyFill="1" applyBorder="1" applyAlignment="1" applyProtection="1">
      <alignment horizontal="left"/>
    </xf>
    <xf numFmtId="178" fontId="12" fillId="2" borderId="0" xfId="0" applyNumberFormat="1" applyFont="1" applyFill="1" applyBorder="1" applyAlignment="1" applyProtection="1">
      <alignment horizontal="center" vertical="top"/>
    </xf>
    <xf numFmtId="168" fontId="48" fillId="4" borderId="5" xfId="0" applyNumberFormat="1" applyFont="1" applyFill="1" applyBorder="1" applyAlignment="1">
      <alignment horizontal="center"/>
    </xf>
    <xf numFmtId="168" fontId="48" fillId="4" borderId="13" xfId="0" applyNumberFormat="1" applyFont="1" applyFill="1" applyBorder="1" applyAlignment="1">
      <alignment horizontal="center"/>
    </xf>
    <xf numFmtId="168" fontId="48" fillId="4" borderId="8" xfId="0" applyNumberFormat="1" applyFont="1" applyFill="1" applyBorder="1" applyAlignment="1">
      <alignment horizontal="center"/>
    </xf>
    <xf numFmtId="168" fontId="48" fillId="4" borderId="41" xfId="0" applyNumberFormat="1" applyFont="1" applyFill="1" applyBorder="1"/>
    <xf numFmtId="168" fontId="48" fillId="4" borderId="57" xfId="0" applyNumberFormat="1" applyFont="1" applyFill="1" applyBorder="1"/>
    <xf numFmtId="168" fontId="48" fillId="4" borderId="63" xfId="0" applyNumberFormat="1" applyFont="1" applyFill="1" applyBorder="1"/>
    <xf numFmtId="168" fontId="51" fillId="4" borderId="17" xfId="0" applyNumberFormat="1" applyFont="1" applyFill="1" applyBorder="1"/>
    <xf numFmtId="168" fontId="51" fillId="4" borderId="51" xfId="0" applyNumberFormat="1" applyFont="1" applyFill="1" applyBorder="1"/>
    <xf numFmtId="168" fontId="57" fillId="3" borderId="64" xfId="0" applyNumberFormat="1" applyFont="1" applyFill="1" applyBorder="1"/>
    <xf numFmtId="168" fontId="57" fillId="3" borderId="13" xfId="0" applyNumberFormat="1" applyFont="1" applyFill="1" applyBorder="1"/>
    <xf numFmtId="168" fontId="57" fillId="3" borderId="9" xfId="0" applyNumberFormat="1" applyFont="1" applyFill="1" applyBorder="1"/>
    <xf numFmtId="168" fontId="57" fillId="3" borderId="17" xfId="0" applyNumberFormat="1" applyFont="1" applyFill="1" applyBorder="1"/>
    <xf numFmtId="168" fontId="61" fillId="4" borderId="17" xfId="0" applyNumberFormat="1" applyFont="1" applyFill="1" applyBorder="1"/>
    <xf numFmtId="0" fontId="48" fillId="5" borderId="9" xfId="0" applyFont="1" applyFill="1" applyBorder="1" applyProtection="1">
      <protection locked="0"/>
    </xf>
    <xf numFmtId="0" fontId="56" fillId="3" borderId="2" xfId="0" applyFont="1" applyFill="1" applyBorder="1" applyAlignment="1">
      <alignment wrapText="1"/>
    </xf>
    <xf numFmtId="0" fontId="51" fillId="3" borderId="23" xfId="0" applyFont="1" applyFill="1" applyBorder="1" applyAlignment="1">
      <alignment horizontal="center" wrapText="1"/>
    </xf>
    <xf numFmtId="0" fontId="48" fillId="5" borderId="39" xfId="0" applyFont="1" applyFill="1" applyBorder="1" applyProtection="1">
      <protection locked="0"/>
    </xf>
    <xf numFmtId="0" fontId="56" fillId="3" borderId="0" xfId="0" applyFont="1" applyFill="1" applyBorder="1" applyAlignment="1"/>
    <xf numFmtId="49" fontId="51" fillId="3" borderId="8" xfId="0" applyNumberFormat="1" applyFont="1" applyFill="1" applyBorder="1" applyAlignment="1">
      <alignment horizontal="center"/>
    </xf>
    <xf numFmtId="0" fontId="51" fillId="3" borderId="31" xfId="0" applyFont="1" applyFill="1" applyBorder="1"/>
    <xf numFmtId="0" fontId="48" fillId="5" borderId="64" xfId="0" applyFont="1" applyFill="1" applyBorder="1" applyAlignment="1" applyProtection="1">
      <alignment horizontal="center"/>
      <protection locked="0"/>
    </xf>
    <xf numFmtId="0" fontId="48" fillId="4" borderId="64" xfId="0" applyFont="1" applyFill="1" applyBorder="1" applyAlignment="1">
      <alignment horizontal="center"/>
    </xf>
    <xf numFmtId="0" fontId="48" fillId="3" borderId="64" xfId="0" applyFont="1" applyFill="1" applyBorder="1" applyAlignment="1">
      <alignment horizontal="center"/>
    </xf>
    <xf numFmtId="0" fontId="51" fillId="3" borderId="11" xfId="0" applyFont="1" applyFill="1" applyBorder="1" applyAlignment="1">
      <alignment vertical="top"/>
    </xf>
    <xf numFmtId="0" fontId="51" fillId="3" borderId="65" xfId="0" applyFont="1" applyFill="1" applyBorder="1" applyAlignment="1">
      <alignment horizontal="center" vertical="top" wrapText="1"/>
    </xf>
    <xf numFmtId="0" fontId="51" fillId="3" borderId="12" xfId="0" applyFont="1" applyFill="1" applyBorder="1"/>
    <xf numFmtId="168" fontId="48" fillId="4" borderId="5" xfId="0" applyNumberFormat="1" applyFont="1" applyFill="1" applyBorder="1"/>
    <xf numFmtId="0" fontId="48" fillId="3" borderId="31" xfId="0" applyFont="1" applyFill="1" applyBorder="1"/>
    <xf numFmtId="0" fontId="48" fillId="4" borderId="5" xfId="0" applyFont="1" applyFill="1" applyBorder="1"/>
    <xf numFmtId="0" fontId="48" fillId="3" borderId="5" xfId="0" applyFont="1" applyFill="1" applyBorder="1"/>
    <xf numFmtId="168" fontId="48" fillId="4" borderId="27" xfId="0" applyNumberFormat="1" applyFont="1" applyFill="1" applyBorder="1"/>
    <xf numFmtId="168" fontId="48" fillId="4" borderId="66" xfId="0" applyNumberFormat="1" applyFont="1" applyFill="1" applyBorder="1"/>
    <xf numFmtId="0" fontId="48" fillId="3" borderId="1" xfId="0" applyFont="1" applyFill="1" applyBorder="1"/>
    <xf numFmtId="0" fontId="48" fillId="4" borderId="9" xfId="0" applyFont="1" applyFill="1" applyBorder="1"/>
    <xf numFmtId="168" fontId="48" fillId="4" borderId="9" xfId="0" applyNumberFormat="1" applyFont="1" applyFill="1" applyBorder="1"/>
    <xf numFmtId="168" fontId="48" fillId="4" borderId="4" xfId="0" applyNumberFormat="1" applyFont="1" applyFill="1" applyBorder="1"/>
    <xf numFmtId="168" fontId="51" fillId="4" borderId="38" xfId="0" applyNumberFormat="1" applyFont="1" applyFill="1" applyBorder="1"/>
    <xf numFmtId="0" fontId="12" fillId="3" borderId="16" xfId="0" applyFont="1" applyFill="1" applyBorder="1"/>
    <xf numFmtId="0" fontId="12" fillId="4" borderId="16" xfId="0" applyFont="1" applyFill="1" applyBorder="1" applyAlignment="1">
      <alignment horizontal="center"/>
    </xf>
    <xf numFmtId="0" fontId="48" fillId="3" borderId="53" xfId="0" applyFont="1" applyFill="1" applyBorder="1" applyAlignment="1">
      <alignment horizontal="right"/>
    </xf>
    <xf numFmtId="0" fontId="48" fillId="3" borderId="59" xfId="0" applyFont="1" applyFill="1" applyBorder="1" applyAlignment="1">
      <alignment horizontal="right"/>
    </xf>
    <xf numFmtId="0" fontId="48" fillId="3" borderId="67" xfId="0" applyFont="1" applyFill="1" applyBorder="1" applyAlignment="1">
      <alignment horizontal="right"/>
    </xf>
    <xf numFmtId="0" fontId="48" fillId="3" borderId="24" xfId="0" applyFont="1" applyFill="1" applyBorder="1"/>
    <xf numFmtId="178" fontId="12" fillId="2" borderId="6" xfId="0" applyNumberFormat="1" applyFont="1" applyFill="1" applyBorder="1" applyAlignment="1" applyProtection="1">
      <alignment horizontal="center"/>
    </xf>
    <xf numFmtId="178" fontId="49" fillId="2" borderId="7" xfId="0" applyNumberFormat="1" applyFont="1" applyFill="1" applyBorder="1" applyAlignment="1" applyProtection="1">
      <alignment horizontal="center"/>
    </xf>
    <xf numFmtId="0" fontId="12" fillId="5" borderId="21" xfId="0" applyFont="1" applyFill="1" applyBorder="1" applyAlignment="1" applyProtection="1">
      <alignment horizontal="center"/>
      <protection locked="0"/>
    </xf>
    <xf numFmtId="0" fontId="12" fillId="5" borderId="13" xfId="0" applyFont="1" applyFill="1" applyBorder="1" applyAlignment="1" applyProtection="1">
      <alignment horizontal="center"/>
      <protection locked="0"/>
    </xf>
    <xf numFmtId="0" fontId="12" fillId="5" borderId="14"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12" fillId="2" borderId="7" xfId="0" applyFont="1" applyFill="1" applyBorder="1" applyAlignment="1" applyProtection="1">
      <alignment horizontal="center"/>
    </xf>
    <xf numFmtId="0" fontId="49" fillId="2" borderId="0" xfId="0" applyFont="1" applyFill="1" applyBorder="1" applyAlignment="1" applyProtection="1"/>
    <xf numFmtId="0" fontId="12" fillId="2" borderId="0" xfId="0" applyFont="1" applyFill="1" applyBorder="1" applyAlignment="1" applyProtection="1"/>
    <xf numFmtId="1" fontId="48" fillId="4" borderId="13" xfId="0" applyNumberFormat="1" applyFont="1" applyFill="1" applyBorder="1"/>
    <xf numFmtId="1" fontId="48" fillId="0" borderId="29" xfId="0" applyNumberFormat="1" applyFont="1" applyBorder="1" applyAlignment="1" applyProtection="1">
      <alignment horizontal="center"/>
      <protection locked="0"/>
    </xf>
    <xf numFmtId="1" fontId="48" fillId="0" borderId="30" xfId="0" applyNumberFormat="1" applyFont="1" applyBorder="1" applyAlignment="1" applyProtection="1">
      <alignment horizontal="center"/>
      <protection locked="0"/>
    </xf>
    <xf numFmtId="0" fontId="54" fillId="3" borderId="0" xfId="0" applyFont="1" applyFill="1" applyAlignment="1">
      <alignment horizontal="right"/>
    </xf>
    <xf numFmtId="0" fontId="48" fillId="4" borderId="5" xfId="0" applyFont="1" applyFill="1" applyBorder="1" applyProtection="1">
      <protection locked="0"/>
    </xf>
    <xf numFmtId="0" fontId="48" fillId="4" borderId="13" xfId="0" applyFont="1" applyFill="1" applyBorder="1" applyProtection="1">
      <protection locked="0"/>
    </xf>
    <xf numFmtId="0" fontId="48" fillId="4" borderId="35" xfId="0" applyFont="1" applyFill="1" applyBorder="1" applyProtection="1">
      <protection locked="0"/>
    </xf>
    <xf numFmtId="0" fontId="48" fillId="4" borderId="64" xfId="0" applyFont="1" applyFill="1" applyBorder="1" applyProtection="1">
      <protection locked="0"/>
    </xf>
    <xf numFmtId="0" fontId="48" fillId="4" borderId="17" xfId="0" applyFont="1" applyFill="1" applyBorder="1" applyProtection="1">
      <protection locked="0"/>
    </xf>
    <xf numFmtId="1" fontId="48" fillId="4" borderId="35" xfId="0" applyNumberFormat="1" applyFont="1" applyFill="1" applyBorder="1"/>
    <xf numFmtId="1" fontId="51" fillId="4" borderId="17" xfId="0" applyNumberFormat="1" applyFont="1" applyFill="1" applyBorder="1"/>
    <xf numFmtId="1" fontId="48" fillId="5" borderId="29" xfId="0" applyNumberFormat="1" applyFont="1" applyFill="1" applyBorder="1" applyAlignment="1" applyProtection="1">
      <alignment horizontal="center"/>
      <protection locked="0"/>
    </xf>
    <xf numFmtId="0" fontId="48" fillId="5" borderId="13" xfId="0" applyFont="1" applyFill="1" applyBorder="1" applyAlignment="1" applyProtection="1">
      <alignment horizontal="center"/>
      <protection locked="0"/>
    </xf>
    <xf numFmtId="1" fontId="48" fillId="4" borderId="16" xfId="0" applyNumberFormat="1" applyFont="1" applyFill="1" applyBorder="1" applyAlignment="1">
      <alignment horizontal="center"/>
    </xf>
    <xf numFmtId="1" fontId="48" fillId="5" borderId="32" xfId="0" applyNumberFormat="1" applyFont="1" applyFill="1" applyBorder="1" applyAlignment="1" applyProtection="1">
      <alignment horizontal="center"/>
      <protection locked="0"/>
    </xf>
    <xf numFmtId="0" fontId="0" fillId="5" borderId="13" xfId="0" applyFill="1" applyBorder="1" applyAlignment="1" applyProtection="1">
      <alignment horizontal="right"/>
      <protection locked="0"/>
    </xf>
    <xf numFmtId="0" fontId="51" fillId="5" borderId="17" xfId="0" applyFont="1" applyFill="1" applyBorder="1" applyProtection="1">
      <protection locked="0"/>
    </xf>
    <xf numFmtId="0" fontId="48" fillId="5" borderId="22" xfId="0" applyFont="1" applyFill="1" applyBorder="1" applyProtection="1">
      <protection locked="0"/>
    </xf>
    <xf numFmtId="0" fontId="48" fillId="5" borderId="21" xfId="0" applyFont="1" applyFill="1" applyBorder="1" applyProtection="1">
      <protection locked="0"/>
    </xf>
    <xf numFmtId="0" fontId="48" fillId="5" borderId="12" xfId="0" applyFont="1" applyFill="1" applyBorder="1" applyProtection="1">
      <protection locked="0"/>
    </xf>
    <xf numFmtId="0" fontId="48" fillId="5" borderId="11" xfId="0" applyFont="1" applyFill="1" applyBorder="1" applyProtection="1">
      <protection locked="0"/>
    </xf>
    <xf numFmtId="0" fontId="17" fillId="4" borderId="65" xfId="0" applyFont="1" applyFill="1" applyBorder="1" applyAlignment="1" applyProtection="1">
      <alignment horizontal="center"/>
    </xf>
    <xf numFmtId="0" fontId="17" fillId="4" borderId="11" xfId="0" applyFont="1" applyFill="1" applyBorder="1" applyAlignment="1" applyProtection="1">
      <alignment horizontal="center"/>
    </xf>
    <xf numFmtId="178" fontId="21" fillId="4" borderId="16" xfId="0" applyNumberFormat="1" applyFont="1" applyFill="1" applyBorder="1" applyAlignment="1" applyProtection="1">
      <alignment horizontal="center"/>
    </xf>
    <xf numFmtId="178" fontId="12" fillId="4" borderId="12" xfId="0" applyNumberFormat="1" applyFont="1" applyFill="1" applyBorder="1" applyAlignment="1" applyProtection="1">
      <alignment horizontal="center"/>
    </xf>
    <xf numFmtId="178" fontId="12" fillId="4" borderId="8" xfId="0" applyNumberFormat="1" applyFont="1" applyFill="1" applyBorder="1" applyAlignment="1" applyProtection="1">
      <alignment horizontal="center"/>
    </xf>
    <xf numFmtId="178" fontId="12" fillId="4" borderId="36" xfId="0" applyNumberFormat="1" applyFont="1" applyFill="1" applyBorder="1" applyAlignment="1" applyProtection="1">
      <alignment horizontal="center"/>
    </xf>
    <xf numFmtId="0" fontId="48" fillId="4" borderId="13" xfId="0" applyFont="1" applyFill="1" applyBorder="1" applyAlignment="1" applyProtection="1">
      <alignment horizontal="center"/>
    </xf>
    <xf numFmtId="0" fontId="48" fillId="5" borderId="13" xfId="0" applyFont="1" applyFill="1" applyBorder="1" applyAlignment="1" applyProtection="1">
      <alignment horizontal="center"/>
      <protection locked="0"/>
    </xf>
    <xf numFmtId="0" fontId="51" fillId="3" borderId="17" xfId="0" applyFont="1" applyFill="1" applyBorder="1" applyAlignment="1">
      <alignment horizontal="center" wrapText="1"/>
    </xf>
    <xf numFmtId="0" fontId="37" fillId="0" borderId="42" xfId="0" applyFont="1" applyFill="1" applyBorder="1" applyAlignment="1" applyProtection="1">
      <alignment horizontal="center"/>
      <protection locked="0"/>
    </xf>
    <xf numFmtId="0" fontId="0" fillId="0" borderId="59" xfId="0" applyFont="1" applyBorder="1" applyAlignment="1" applyProtection="1">
      <protection locked="0"/>
    </xf>
    <xf numFmtId="0" fontId="0" fillId="0" borderId="46" xfId="0" applyFont="1" applyBorder="1" applyAlignment="1" applyProtection="1">
      <protection locked="0"/>
    </xf>
    <xf numFmtId="0" fontId="12" fillId="0" borderId="42" xfId="0" applyFont="1" applyBorder="1" applyAlignment="1" applyProtection="1">
      <alignment horizontal="left"/>
      <protection locked="0"/>
    </xf>
    <xf numFmtId="0" fontId="48" fillId="0" borderId="46" xfId="0" applyFont="1" applyBorder="1" applyAlignment="1" applyProtection="1">
      <alignment horizontal="left"/>
      <protection locked="0"/>
    </xf>
    <xf numFmtId="0" fontId="12" fillId="0" borderId="42" xfId="0" applyFont="1" applyFill="1" applyBorder="1" applyAlignment="1" applyProtection="1">
      <alignment horizontal="left"/>
      <protection locked="0"/>
    </xf>
    <xf numFmtId="0" fontId="48" fillId="0" borderId="59" xfId="0" applyFont="1" applyBorder="1" applyAlignment="1" applyProtection="1">
      <alignment horizontal="left"/>
      <protection locked="0"/>
    </xf>
    <xf numFmtId="0" fontId="4" fillId="0" borderId="42" xfId="0" applyFont="1" applyFill="1" applyBorder="1" applyAlignment="1" applyProtection="1">
      <alignment horizontal="left"/>
      <protection locked="0"/>
    </xf>
    <xf numFmtId="0" fontId="48" fillId="5" borderId="42" xfId="0" applyFont="1" applyFill="1" applyBorder="1" applyAlignment="1" applyProtection="1">
      <alignment horizontal="left"/>
      <protection locked="0"/>
    </xf>
    <xf numFmtId="0" fontId="0" fillId="0" borderId="59" xfId="0" applyBorder="1" applyAlignment="1" applyProtection="1">
      <alignment horizontal="left"/>
      <protection locked="0"/>
    </xf>
    <xf numFmtId="0" fontId="0" fillId="0" borderId="46" xfId="0" applyBorder="1" applyAlignment="1" applyProtection="1">
      <alignment horizontal="left"/>
      <protection locked="0"/>
    </xf>
    <xf numFmtId="0" fontId="0" fillId="0" borderId="42" xfId="0" applyBorder="1" applyAlignment="1" applyProtection="1">
      <alignment horizontal="left"/>
      <protection locked="0"/>
    </xf>
    <xf numFmtId="0" fontId="0" fillId="0" borderId="59" xfId="0" applyFont="1" applyBorder="1" applyAlignment="1" applyProtection="1">
      <alignment horizontal="left"/>
      <protection locked="0"/>
    </xf>
    <xf numFmtId="0" fontId="48" fillId="0" borderId="42" xfId="0" applyFont="1" applyFill="1" applyBorder="1" applyAlignment="1" applyProtection="1">
      <alignment horizontal="left"/>
      <protection locked="0"/>
    </xf>
    <xf numFmtId="0" fontId="48" fillId="0" borderId="59" xfId="0" applyFont="1" applyFill="1" applyBorder="1" applyAlignment="1" applyProtection="1">
      <alignment horizontal="left"/>
      <protection locked="0"/>
    </xf>
    <xf numFmtId="0" fontId="48" fillId="0" borderId="46" xfId="0" applyFont="1" applyFill="1" applyBorder="1" applyAlignment="1" applyProtection="1">
      <alignment horizontal="left"/>
      <protection locked="0"/>
    </xf>
    <xf numFmtId="0" fontId="0" fillId="0" borderId="46" xfId="0" applyFont="1" applyBorder="1" applyAlignment="1" applyProtection="1">
      <alignment horizontal="left"/>
      <protection locked="0"/>
    </xf>
    <xf numFmtId="0" fontId="37" fillId="0" borderId="42" xfId="0" applyFont="1" applyFill="1" applyBorder="1" applyAlignment="1" applyProtection="1">
      <alignment horizontal="left"/>
      <protection locked="0"/>
    </xf>
    <xf numFmtId="0" fontId="48" fillId="0" borderId="13" xfId="0" applyFont="1" applyBorder="1" applyAlignment="1" applyProtection="1">
      <protection locked="0"/>
    </xf>
    <xf numFmtId="0" fontId="48" fillId="0" borderId="14" xfId="0" applyFont="1" applyBorder="1" applyAlignment="1" applyProtection="1">
      <protection locked="0"/>
    </xf>
    <xf numFmtId="0" fontId="48" fillId="0" borderId="8" xfId="0" applyFont="1" applyBorder="1" applyAlignment="1" applyProtection="1">
      <protection locked="0"/>
    </xf>
    <xf numFmtId="0" fontId="48" fillId="0" borderId="36" xfId="0" applyFont="1" applyBorder="1" applyAlignment="1" applyProtection="1">
      <protection locked="0"/>
    </xf>
    <xf numFmtId="0" fontId="51" fillId="3" borderId="69" xfId="0" applyFont="1" applyFill="1" applyBorder="1" applyAlignment="1">
      <alignment horizontal="center" wrapText="1"/>
    </xf>
    <xf numFmtId="0" fontId="0" fillId="0" borderId="54" xfId="0" applyBorder="1"/>
    <xf numFmtId="0" fontId="0" fillId="0" borderId="38" xfId="0" applyBorder="1"/>
    <xf numFmtId="0" fontId="48" fillId="5" borderId="19" xfId="0" applyFont="1" applyFill="1" applyBorder="1" applyAlignment="1" applyProtection="1">
      <protection locked="0"/>
    </xf>
    <xf numFmtId="0" fontId="0" fillId="0" borderId="20" xfId="0" applyBorder="1" applyAlignment="1" applyProtection="1">
      <protection locked="0"/>
    </xf>
    <xf numFmtId="0" fontId="0" fillId="0" borderId="27" xfId="0" applyBorder="1" applyAlignment="1" applyProtection="1">
      <protection locked="0"/>
    </xf>
    <xf numFmtId="0" fontId="48" fillId="5" borderId="42" xfId="0" applyFont="1" applyFill="1" applyBorder="1" applyAlignment="1" applyProtection="1">
      <protection locked="0"/>
    </xf>
    <xf numFmtId="0" fontId="0" fillId="0" borderId="59" xfId="0" applyBorder="1" applyAlignment="1" applyProtection="1">
      <protection locked="0"/>
    </xf>
    <xf numFmtId="0" fontId="0" fillId="0" borderId="70" xfId="0" applyBorder="1" applyAlignment="1" applyProtection="1">
      <protection locked="0"/>
    </xf>
    <xf numFmtId="0" fontId="51" fillId="3" borderId="17" xfId="0" applyFont="1" applyFill="1" applyBorder="1" applyAlignment="1"/>
    <xf numFmtId="0" fontId="51" fillId="3" borderId="51" xfId="0" applyFont="1" applyFill="1" applyBorder="1" applyAlignment="1"/>
    <xf numFmtId="0" fontId="48" fillId="0" borderId="35" xfId="0" applyFont="1" applyBorder="1" applyAlignment="1" applyProtection="1">
      <protection locked="0"/>
    </xf>
    <xf numFmtId="0" fontId="48" fillId="0" borderId="41" xfId="0" applyFont="1" applyBorder="1" applyAlignment="1" applyProtection="1">
      <protection locked="0"/>
    </xf>
    <xf numFmtId="0" fontId="48" fillId="4" borderId="42" xfId="0" applyNumberFormat="1" applyFont="1" applyFill="1" applyBorder="1" applyAlignment="1" applyProtection="1">
      <alignment horizontal="left"/>
    </xf>
    <xf numFmtId="0" fontId="0" fillId="0" borderId="46" xfId="0" applyNumberFormat="1" applyBorder="1" applyAlignment="1" applyProtection="1">
      <alignment horizontal="left"/>
    </xf>
    <xf numFmtId="0" fontId="48" fillId="5" borderId="39" xfId="0" applyFont="1" applyFill="1" applyBorder="1" applyAlignment="1" applyProtection="1">
      <protection locked="0"/>
    </xf>
    <xf numFmtId="0" fontId="0" fillId="0" borderId="67" xfId="0" applyBorder="1" applyAlignment="1" applyProtection="1">
      <protection locked="0"/>
    </xf>
    <xf numFmtId="0" fontId="0" fillId="0" borderId="68" xfId="0" applyBorder="1" applyAlignment="1" applyProtection="1">
      <protection locked="0"/>
    </xf>
    <xf numFmtId="0" fontId="48" fillId="4" borderId="42" xfId="0" applyFont="1" applyFill="1" applyBorder="1" applyAlignment="1">
      <alignment horizontal="left"/>
    </xf>
    <xf numFmtId="0" fontId="48" fillId="4" borderId="46" xfId="0" applyFont="1" applyFill="1" applyBorder="1" applyAlignment="1">
      <alignment horizontal="left"/>
    </xf>
    <xf numFmtId="0" fontId="48" fillId="3" borderId="71" xfId="0" applyFont="1" applyFill="1" applyBorder="1" applyAlignment="1"/>
    <xf numFmtId="0" fontId="48" fillId="3" borderId="24" xfId="0" applyFont="1" applyFill="1" applyBorder="1" applyAlignment="1"/>
    <xf numFmtId="0" fontId="48" fillId="3" borderId="25" xfId="0" applyFont="1" applyFill="1" applyBorder="1" applyAlignment="1"/>
    <xf numFmtId="0" fontId="48" fillId="3" borderId="18" xfId="0" applyFont="1" applyFill="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54" fillId="5" borderId="42" xfId="0" applyFont="1" applyFill="1" applyBorder="1" applyAlignment="1" applyProtection="1">
      <protection locked="0"/>
    </xf>
    <xf numFmtId="0" fontId="0" fillId="0" borderId="46" xfId="0" applyBorder="1" applyAlignment="1" applyProtection="1">
      <protection locked="0"/>
    </xf>
    <xf numFmtId="0" fontId="48" fillId="3" borderId="18" xfId="0" applyFont="1" applyFill="1" applyBorder="1" applyAlignment="1"/>
    <xf numFmtId="0" fontId="48" fillId="3" borderId="0" xfId="0" applyFont="1" applyFill="1" applyBorder="1" applyAlignment="1"/>
    <xf numFmtId="0" fontId="48" fillId="3" borderId="7" xfId="0" applyFont="1" applyFill="1" applyBorder="1" applyAlignment="1"/>
    <xf numFmtId="0" fontId="51" fillId="3" borderId="0" xfId="0" applyFont="1" applyFill="1" applyBorder="1" applyAlignment="1"/>
    <xf numFmtId="0" fontId="48" fillId="3" borderId="3" xfId="0" applyFont="1" applyFill="1" applyBorder="1" applyAlignment="1"/>
    <xf numFmtId="0" fontId="48" fillId="3" borderId="2" xfId="0" applyFont="1" applyFill="1" applyBorder="1" applyAlignment="1"/>
    <xf numFmtId="0" fontId="48" fillId="3" borderId="4" xfId="0" applyFont="1" applyFill="1" applyBorder="1" applyAlignment="1"/>
    <xf numFmtId="0" fontId="51" fillId="3" borderId="9" xfId="0" applyFont="1" applyFill="1" applyBorder="1" applyAlignment="1"/>
    <xf numFmtId="0" fontId="51" fillId="3" borderId="50" xfId="0" applyFont="1" applyFill="1" applyBorder="1" applyAlignment="1"/>
    <xf numFmtId="0" fontId="46" fillId="3" borderId="39" xfId="0" applyFont="1" applyFill="1"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51" fillId="3" borderId="5" xfId="0" applyFont="1" applyFill="1" applyBorder="1" applyAlignment="1">
      <alignment horizontal="center" wrapText="1"/>
    </xf>
    <xf numFmtId="0" fontId="51" fillId="3" borderId="65" xfId="0" applyFont="1" applyFill="1" applyBorder="1" applyAlignment="1">
      <alignment horizontal="center" wrapText="1"/>
    </xf>
    <xf numFmtId="0" fontId="51" fillId="3" borderId="69" xfId="0" applyFont="1" applyFill="1" applyBorder="1" applyAlignment="1"/>
    <xf numFmtId="0" fontId="51" fillId="3" borderId="54" xfId="0" applyFont="1" applyFill="1" applyBorder="1" applyAlignment="1"/>
    <xf numFmtId="0" fontId="51" fillId="3" borderId="38" xfId="0" applyFont="1" applyFill="1" applyBorder="1" applyAlignment="1"/>
    <xf numFmtId="0" fontId="51" fillId="3" borderId="19" xfId="0" applyFont="1" applyFill="1" applyBorder="1" applyAlignment="1">
      <alignment horizontal="center" wrapText="1"/>
    </xf>
    <xf numFmtId="0" fontId="51" fillId="3" borderId="20" xfId="0" applyFont="1" applyFill="1" applyBorder="1" applyAlignment="1">
      <alignment horizontal="center" wrapText="1"/>
    </xf>
    <xf numFmtId="0" fontId="51" fillId="3" borderId="27" xfId="0" applyFont="1" applyFill="1" applyBorder="1" applyAlignment="1">
      <alignment horizontal="center" wrapText="1"/>
    </xf>
    <xf numFmtId="0" fontId="61" fillId="5" borderId="8" xfId="0" applyFont="1" applyFill="1" applyBorder="1" applyAlignment="1" applyProtection="1">
      <alignment horizontal="center"/>
      <protection locked="0"/>
    </xf>
    <xf numFmtId="0" fontId="48" fillId="5" borderId="36" xfId="0" applyFont="1" applyFill="1" applyBorder="1" applyAlignment="1" applyProtection="1">
      <protection locked="0"/>
    </xf>
    <xf numFmtId="0" fontId="61" fillId="5" borderId="13" xfId="0" applyFont="1" applyFill="1" applyBorder="1" applyAlignment="1" applyProtection="1">
      <alignment horizontal="center"/>
      <protection locked="0"/>
    </xf>
    <xf numFmtId="0" fontId="48" fillId="5" borderId="14" xfId="0" applyFont="1" applyFill="1" applyBorder="1" applyAlignment="1" applyProtection="1">
      <protection locked="0"/>
    </xf>
    <xf numFmtId="0" fontId="51" fillId="3" borderId="5" xfId="0" applyFont="1" applyFill="1" applyBorder="1" applyAlignment="1">
      <alignment horizontal="center"/>
    </xf>
    <xf numFmtId="0" fontId="51" fillId="0" borderId="65" xfId="0" applyFont="1" applyBorder="1" applyAlignment="1"/>
    <xf numFmtId="0" fontId="51" fillId="3" borderId="13" xfId="0" applyFont="1" applyFill="1" applyBorder="1" applyAlignment="1">
      <alignment horizontal="center"/>
    </xf>
    <xf numFmtId="0" fontId="51" fillId="0" borderId="14" xfId="0" applyFont="1" applyBorder="1" applyAlignment="1"/>
    <xf numFmtId="0" fontId="61" fillId="3" borderId="8" xfId="0" applyFont="1" applyFill="1" applyBorder="1" applyAlignment="1">
      <alignment horizontal="center"/>
    </xf>
    <xf numFmtId="0" fontId="48" fillId="0" borderId="36" xfId="0" applyFont="1" applyBorder="1" applyAlignment="1"/>
    <xf numFmtId="0" fontId="61" fillId="5" borderId="5" xfId="0" applyFont="1" applyFill="1" applyBorder="1" applyAlignment="1" applyProtection="1">
      <alignment horizontal="center"/>
      <protection locked="0"/>
    </xf>
    <xf numFmtId="0" fontId="48" fillId="5" borderId="65" xfId="0" applyFont="1" applyFill="1" applyBorder="1" applyAlignment="1" applyProtection="1">
      <protection locked="0"/>
    </xf>
    <xf numFmtId="0" fontId="48" fillId="4" borderId="42" xfId="0" applyFont="1" applyFill="1" applyBorder="1" applyAlignment="1">
      <alignment horizontal="center"/>
    </xf>
    <xf numFmtId="0" fontId="48" fillId="4" borderId="46" xfId="0" applyFont="1" applyFill="1" applyBorder="1" applyAlignment="1">
      <alignment horizontal="center"/>
    </xf>
    <xf numFmtId="0" fontId="48" fillId="5" borderId="13" xfId="0" applyFont="1" applyFill="1" applyBorder="1" applyAlignment="1" applyProtection="1">
      <alignment horizontal="center"/>
      <protection locked="0"/>
    </xf>
    <xf numFmtId="0" fontId="0" fillId="0" borderId="13" xfId="0" applyBorder="1" applyAlignment="1" applyProtection="1">
      <protection locked="0"/>
    </xf>
    <xf numFmtId="0" fontId="0" fillId="0" borderId="14" xfId="0" applyBorder="1" applyAlignment="1" applyProtection="1">
      <protection locked="0"/>
    </xf>
    <xf numFmtId="0" fontId="48" fillId="4" borderId="39" xfId="0" applyFont="1" applyFill="1" applyBorder="1" applyAlignment="1">
      <alignment horizontal="center"/>
    </xf>
    <xf numFmtId="0" fontId="48" fillId="4" borderId="48" xfId="0" applyFont="1" applyFill="1" applyBorder="1" applyAlignment="1">
      <alignment horizontal="center"/>
    </xf>
    <xf numFmtId="0" fontId="48" fillId="5" borderId="8" xfId="0" applyFont="1" applyFill="1" applyBorder="1" applyAlignment="1" applyProtection="1">
      <alignment horizontal="center"/>
      <protection locked="0"/>
    </xf>
    <xf numFmtId="0" fontId="0" fillId="0" borderId="8" xfId="0" applyBorder="1" applyAlignment="1" applyProtection="1">
      <protection locked="0"/>
    </xf>
    <xf numFmtId="0" fontId="0" fillId="0" borderId="36" xfId="0" applyBorder="1" applyAlignment="1" applyProtection="1">
      <protection locked="0"/>
    </xf>
    <xf numFmtId="0" fontId="51" fillId="3" borderId="47" xfId="0" applyFont="1" applyFill="1" applyBorder="1" applyAlignment="1">
      <alignment horizontal="center" wrapText="1"/>
    </xf>
    <xf numFmtId="0" fontId="51" fillId="3" borderId="71" xfId="0" applyFont="1" applyFill="1" applyBorder="1" applyAlignment="1">
      <alignment horizontal="center" wrapText="1"/>
    </xf>
    <xf numFmtId="0" fontId="0" fillId="0" borderId="24" xfId="0" applyBorder="1" applyAlignment="1">
      <alignment horizontal="center"/>
    </xf>
    <xf numFmtId="0" fontId="0" fillId="0" borderId="25" xfId="0" applyBorder="1" applyAlignment="1">
      <alignment horizontal="center"/>
    </xf>
    <xf numFmtId="0" fontId="52" fillId="3" borderId="39" xfId="0" applyFont="1" applyFill="1" applyBorder="1" applyAlignment="1">
      <alignment horizontal="center"/>
    </xf>
    <xf numFmtId="0" fontId="52" fillId="3" borderId="48" xfId="0" applyFont="1" applyFill="1" applyBorder="1" applyAlignment="1">
      <alignment horizontal="center"/>
    </xf>
    <xf numFmtId="0" fontId="51" fillId="3" borderId="8" xfId="0" applyFont="1" applyFill="1" applyBorder="1" applyAlignment="1">
      <alignment horizontal="center" wrapText="1"/>
    </xf>
    <xf numFmtId="0" fontId="0" fillId="0" borderId="8" xfId="0" applyBorder="1" applyAlignment="1">
      <alignment horizontal="center"/>
    </xf>
    <xf numFmtId="0" fontId="0" fillId="0" borderId="36" xfId="0" applyBorder="1" applyAlignment="1">
      <alignment horizontal="center"/>
    </xf>
    <xf numFmtId="0" fontId="48" fillId="4" borderId="19" xfId="0" applyFont="1" applyFill="1" applyBorder="1" applyAlignment="1">
      <alignment horizontal="center"/>
    </xf>
    <xf numFmtId="0" fontId="48" fillId="4" borderId="47" xfId="0" applyFont="1" applyFill="1" applyBorder="1" applyAlignment="1">
      <alignment horizontal="center"/>
    </xf>
    <xf numFmtId="0" fontId="48" fillId="5" borderId="35" xfId="0" applyFont="1" applyFill="1" applyBorder="1" applyAlignment="1" applyProtection="1">
      <alignment horizontal="center"/>
      <protection locked="0"/>
    </xf>
    <xf numFmtId="0" fontId="0" fillId="0" borderId="35" xfId="0" applyBorder="1" applyAlignment="1" applyProtection="1">
      <protection locked="0"/>
    </xf>
    <xf numFmtId="0" fontId="0" fillId="0" borderId="41" xfId="0" applyBorder="1" applyAlignment="1" applyProtection="1">
      <protection locked="0"/>
    </xf>
    <xf numFmtId="0" fontId="0" fillId="0" borderId="59" xfId="0" applyBorder="1" applyAlignment="1">
      <alignment horizontal="left"/>
    </xf>
    <xf numFmtId="0" fontId="0" fillId="0" borderId="46" xfId="0" applyBorder="1" applyAlignment="1">
      <alignment horizontal="left"/>
    </xf>
    <xf numFmtId="0" fontId="48" fillId="4" borderId="42" xfId="0" applyFont="1" applyFill="1" applyBorder="1" applyAlignment="1"/>
    <xf numFmtId="0" fontId="48" fillId="4" borderId="59" xfId="0" applyFont="1" applyFill="1" applyBorder="1" applyAlignment="1"/>
    <xf numFmtId="0" fontId="0" fillId="0" borderId="46" xfId="0" applyBorder="1" applyAlignment="1"/>
    <xf numFmtId="0" fontId="48" fillId="4" borderId="46" xfId="0" applyFont="1" applyFill="1" applyBorder="1" applyAlignment="1"/>
    <xf numFmtId="0" fontId="48" fillId="5" borderId="13" xfId="0" applyFont="1" applyFill="1" applyBorder="1" applyAlignment="1" applyProtection="1">
      <protection locked="0"/>
    </xf>
    <xf numFmtId="0" fontId="48" fillId="5" borderId="5" xfId="0" applyFont="1" applyFill="1" applyBorder="1" applyAlignment="1" applyProtection="1">
      <protection locked="0"/>
    </xf>
    <xf numFmtId="0" fontId="0" fillId="0" borderId="5" xfId="0" applyBorder="1" applyAlignment="1" applyProtection="1">
      <protection locked="0"/>
    </xf>
    <xf numFmtId="0" fontId="0" fillId="0" borderId="65" xfId="0" applyBorder="1" applyAlignment="1" applyProtection="1">
      <protection locked="0"/>
    </xf>
    <xf numFmtId="0" fontId="0" fillId="0" borderId="59" xfId="0" applyBorder="1" applyProtection="1">
      <protection locked="0"/>
    </xf>
    <xf numFmtId="0" fontId="0" fillId="0" borderId="70" xfId="0" applyBorder="1" applyProtection="1">
      <protection locked="0"/>
    </xf>
    <xf numFmtId="0" fontId="51" fillId="3" borderId="17" xfId="0" applyFont="1" applyFill="1" applyBorder="1" applyAlignment="1">
      <alignment horizontal="center" wrapText="1"/>
    </xf>
    <xf numFmtId="0" fontId="0" fillId="0" borderId="17" xfId="0" applyBorder="1"/>
    <xf numFmtId="0" fontId="0" fillId="0" borderId="51" xfId="0" applyBorder="1"/>
    <xf numFmtId="0" fontId="48" fillId="5" borderId="40" xfId="0" applyFont="1" applyFill="1" applyBorder="1" applyAlignment="1" applyProtection="1">
      <protection locked="0"/>
    </xf>
    <xf numFmtId="0" fontId="0" fillId="0" borderId="53" xfId="0" applyBorder="1" applyAlignment="1" applyProtection="1">
      <protection locked="0"/>
    </xf>
    <xf numFmtId="0" fontId="0" fillId="0" borderId="66" xfId="0" applyBorder="1" applyAlignment="1" applyProtection="1">
      <protection locked="0"/>
    </xf>
    <xf numFmtId="0" fontId="0" fillId="0" borderId="24" xfId="0" applyBorder="1"/>
    <xf numFmtId="0" fontId="0" fillId="0" borderId="25" xfId="0" applyBorder="1"/>
    <xf numFmtId="0" fontId="48" fillId="5" borderId="8" xfId="0" applyFont="1" applyFill="1" applyBorder="1" applyAlignment="1" applyProtection="1">
      <protection locked="0"/>
    </xf>
    <xf numFmtId="0" fontId="0" fillId="0" borderId="20" xfId="0" applyBorder="1" applyProtection="1">
      <protection locked="0"/>
    </xf>
    <xf numFmtId="0" fontId="0" fillId="0" borderId="27" xfId="0" applyBorder="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47625</xdr:colOff>
      <xdr:row>0</xdr:row>
      <xdr:rowOff>85725</xdr:rowOff>
    </xdr:from>
    <xdr:to>
      <xdr:col>2</xdr:col>
      <xdr:colOff>342900</xdr:colOff>
      <xdr:row>3</xdr:row>
      <xdr:rowOff>38100</xdr:rowOff>
    </xdr:to>
    <xdr:pic>
      <xdr:nvPicPr>
        <xdr:cNvPr id="1651"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04775" y="85725"/>
          <a:ext cx="1733550" cy="590550"/>
        </a:xfrm>
        <a:prstGeom prst="rect">
          <a:avLst/>
        </a:prstGeom>
        <a:noFill/>
        <a:ln w="9525">
          <a:noFill/>
          <a:miter lim="800000"/>
          <a:headEnd/>
          <a:tailEnd/>
        </a:ln>
      </xdr:spPr>
    </xdr:pic>
    <xdr:clientData/>
  </xdr:twoCellAnchor>
  <xdr:twoCellAnchor editAs="absolute">
    <xdr:from>
      <xdr:col>8</xdr:col>
      <xdr:colOff>76200</xdr:colOff>
      <xdr:row>0</xdr:row>
      <xdr:rowOff>29464</xdr:rowOff>
    </xdr:from>
    <xdr:to>
      <xdr:col>14</xdr:col>
      <xdr:colOff>469900</xdr:colOff>
      <xdr:row>61</xdr:row>
      <xdr:rowOff>127000</xdr:rowOff>
    </xdr:to>
    <xdr:sp macro="" textlink="">
      <xdr:nvSpPr>
        <xdr:cNvPr id="3" name="textruta 2"/>
        <xdr:cNvSpPr txBox="1"/>
      </xdr:nvSpPr>
      <xdr:spPr>
        <a:xfrm>
          <a:off x="6464300" y="29464"/>
          <a:ext cx="4229100" cy="10778236"/>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 för hela mallen</a:t>
          </a:r>
        </a:p>
        <a:p>
          <a:r>
            <a:rPr lang="sv-SE" sz="1100">
              <a:latin typeface="Franklin Gothic Book" pitchFamily="34" charset="0"/>
            </a:rPr>
            <a:t>Detta exceblad är ett verktyg för</a:t>
          </a:r>
          <a:r>
            <a:rPr lang="sv-SE" sz="1100" baseline="0">
              <a:latin typeface="Franklin Gothic Book" pitchFamily="34" charset="0"/>
            </a:rPr>
            <a:t> att verifiera en byggnads energiprestanda (specifik energianvändning) , dvs  dokumentera insamlade mätvärden och vilka korrektioner  som utförts på dessa. Det ger också underlag för energideklarationen. Mallen ansluter också till Svebys mall för energiavtal. Mallen är tänkt att kunna användas för alla byggnader, varför alla rutor inte är möjliga att fylla i vid redovisning av en byggnad.</a:t>
          </a:r>
        </a:p>
        <a:p>
          <a:endParaRPr lang="sv-SE" sz="1100" baseline="0">
            <a:latin typeface="Franklin Gothic Book" pitchFamily="34" charset="0"/>
          </a:endParaRPr>
        </a:p>
        <a:p>
          <a:r>
            <a:rPr lang="sv-SE" sz="1100" baseline="0">
              <a:latin typeface="Franklin Gothic Book" pitchFamily="34" charset="0"/>
            </a:rPr>
            <a:t>Ytterligare underlag behöver bifogas i separata bilagor, vilka anges nedan. Genomgående används areadefinitionen A</a:t>
          </a:r>
          <a:r>
            <a:rPr lang="sv-SE" sz="1100" baseline="-25000">
              <a:latin typeface="Franklin Gothic Book" pitchFamily="34" charset="0"/>
            </a:rPr>
            <a:t>temp</a:t>
          </a:r>
          <a:r>
            <a:rPr lang="sv-SE" sz="1100" baseline="0">
              <a:latin typeface="Franklin Gothic Book" pitchFamily="34" charset="0"/>
            </a:rPr>
            <a:t> i denna mall.</a:t>
          </a:r>
        </a:p>
        <a:p>
          <a:endParaRPr lang="sv-SE" sz="1100">
            <a:latin typeface="Franklin Gothic Book" pitchFamily="34" charset="0"/>
          </a:endParaRPr>
        </a:p>
        <a:p>
          <a:r>
            <a:rPr lang="sv-SE" sz="1100">
              <a:latin typeface="Franklin Gothic Book" pitchFamily="34" charset="0"/>
            </a:rPr>
            <a:t>Börja med att fylla i </a:t>
          </a:r>
          <a:r>
            <a:rPr lang="sv-SE" sz="1100" baseline="0">
              <a:latin typeface="Franklin Gothic Book" pitchFamily="34" charset="0"/>
            </a:rPr>
            <a:t>vita rutor i detta blad. Informationen länkas vidare till övriga flikar.  Skriv endast i vita rutor! Grå rutor beräknas eller länkas från annan ruta.</a:t>
          </a:r>
        </a:p>
        <a:p>
          <a:endParaRPr lang="sv-SE" sz="1100">
            <a:latin typeface="Franklin Gothic Book" pitchFamily="34" charset="0"/>
          </a:endParaRPr>
        </a:p>
        <a:p>
          <a:r>
            <a:rPr lang="sv-SE" sz="1100">
              <a:latin typeface="Franklin Gothic Book" pitchFamily="34" charset="0"/>
            </a:rPr>
            <a:t>Fortsätt med att fylla</a:t>
          </a:r>
          <a:r>
            <a:rPr lang="sv-SE" sz="1100" baseline="0">
              <a:latin typeface="Franklin Gothic Book" pitchFamily="34" charset="0"/>
            </a:rPr>
            <a:t> i underlagsflikarna i tillämpliga delar. Använd och hänvisa till bilagor om inte utrymmet räcker till. Resultaten från underlagen länkas sedan till fliken Verifiering-sammanställning och verifierad energiprestanda länkas tillbaka till detta försättsblad.</a:t>
          </a:r>
          <a:br>
            <a:rPr lang="sv-SE" sz="1100" baseline="0">
              <a:latin typeface="Franklin Gothic Book" pitchFamily="34" charset="0"/>
            </a:rPr>
          </a:br>
          <a:endParaRPr lang="sv-SE" sz="1100" baseline="0">
            <a:latin typeface="Franklin Gothic Book" pitchFamily="34" charset="0"/>
          </a:endParaRPr>
        </a:p>
        <a:p>
          <a:r>
            <a:rPr lang="sv-SE" sz="1100" baseline="0">
              <a:latin typeface="Franklin Gothic Book" pitchFamily="34" charset="0"/>
            </a:rPr>
            <a:t>Under dokumentationsfliken ska gällande versioner av energiberäkningar som utförts anges, samt även händelser som påverkar byggnadens energiprestanda under mätperioden.</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I fliken Underlag-BBR kan</a:t>
          </a:r>
          <a:r>
            <a:rPr lang="sv-SE" sz="1100" baseline="0">
              <a:latin typeface="Franklin Gothic Book" pitchFamily="34" charset="0"/>
            </a:rPr>
            <a:t> BBR-krav räknas ut och avgränsningarna definieras, dvs skilja ut verksamhets/hushållsenergi från byggnadens fastighetsenergi samt renodla byggnadens systemgräns från t.ex. "felbokförd" värme.</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Fliken Underlag-brukande innehåller möjlighet</a:t>
          </a:r>
          <a:r>
            <a:rPr lang="sv-SE" sz="1100" baseline="0">
              <a:latin typeface="Franklin Gothic Book" pitchFamily="34" charset="0"/>
            </a:rPr>
            <a:t> att korrigera mätvärden för avvikelser i avsett brukande, dvs tappvarmvatten, drifttider, innetemperatur m.m.</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Mätvärden för värme, kyla och</a:t>
          </a:r>
          <a:r>
            <a:rPr lang="sv-SE" sz="1100" baseline="0">
              <a:latin typeface="Franklin Gothic Book" pitchFamily="34" charset="0"/>
            </a:rPr>
            <a:t> el skrivs in månadsvis i respektive mätvärdesflik. Det går även att skriva in årsvärden.</a:t>
          </a:r>
          <a:endParaRPr lang="sv-SE" sz="1100">
            <a:latin typeface="Franklin Gothic Book" pitchFamily="34" charset="0"/>
          </a:endParaRPr>
        </a:p>
        <a:p>
          <a:endParaRPr lang="sv-SE" sz="1100">
            <a:latin typeface="Franklin Gothic Book" pitchFamily="34" charset="0"/>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Demi" pitchFamily="34" charset="0"/>
              <a:ea typeface="+mn-ea"/>
              <a:cs typeface="+mn-cs"/>
            </a:rPr>
            <a:t>Anvisningar för denna sida</a:t>
          </a:r>
        </a:p>
        <a:p>
          <a:r>
            <a:rPr lang="sv-SE" sz="1100" b="0" i="0">
              <a:solidFill>
                <a:schemeClr val="dk1"/>
              </a:solidFill>
              <a:latin typeface="Franklin Gothic Book" pitchFamily="34" charset="0"/>
              <a:ea typeface="+mn-ea"/>
              <a:cs typeface="+mn-cs"/>
            </a:rPr>
            <a:t>Specificera hur många m</a:t>
          </a:r>
          <a:r>
            <a:rPr lang="sv-SE" sz="1100" b="0" i="0" baseline="30000">
              <a:solidFill>
                <a:schemeClr val="dk1"/>
              </a:solidFill>
              <a:latin typeface="Franklin Gothic Book" pitchFamily="34" charset="0"/>
              <a:ea typeface="+mn-ea"/>
              <a:cs typeface="+mn-cs"/>
            </a:rPr>
            <a:t>2</a:t>
          </a:r>
          <a:r>
            <a:rPr lang="sv-SE" sz="1100" b="0" i="0">
              <a:solidFill>
                <a:schemeClr val="dk1"/>
              </a:solidFill>
              <a:latin typeface="Franklin Gothic Book" pitchFamily="34" charset="0"/>
              <a:ea typeface="+mn-ea"/>
              <a:cs typeface="+mn-cs"/>
            </a:rPr>
            <a:t> A</a:t>
          </a:r>
          <a:r>
            <a:rPr lang="sv-SE" sz="1100" b="0" i="0" baseline="-25000">
              <a:solidFill>
                <a:schemeClr val="dk1"/>
              </a:solidFill>
              <a:latin typeface="Franklin Gothic Book" pitchFamily="34" charset="0"/>
              <a:ea typeface="+mn-ea"/>
              <a:cs typeface="+mn-cs"/>
            </a:rPr>
            <a:t>temp</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av resp verksamhet som finns i byggnaden</a:t>
          </a:r>
          <a:r>
            <a:rPr lang="sv-SE" sz="1100" b="0" i="0" baseline="0">
              <a:solidFill>
                <a:schemeClr val="dk1"/>
              </a:solidFill>
              <a:latin typeface="Franklin Gothic Book" pitchFamily="34" charset="0"/>
              <a:ea typeface="+mn-ea"/>
              <a:cs typeface="+mn-cs"/>
            </a:rPr>
            <a:t> samt vilka energileverantörer som kontrakterats  för byggnaden. Area för garage redvosas  separat (ingår inte i A</a:t>
          </a:r>
          <a:r>
            <a:rPr lang="sv-SE" sz="1100" b="0" i="0" baseline="-25000">
              <a:solidFill>
                <a:schemeClr val="dk1"/>
              </a:solidFill>
              <a:latin typeface="Franklin Gothic Book" pitchFamily="34" charset="0"/>
              <a:ea typeface="+mn-ea"/>
              <a:cs typeface="+mn-cs"/>
            </a:rPr>
            <a:t>temp </a:t>
          </a:r>
          <a:r>
            <a:rPr lang="sv-SE" sz="1100" b="0" i="0" baseline="0">
              <a:solidFill>
                <a:schemeClr val="dk1"/>
              </a:solidFill>
              <a:latin typeface="Franklin Gothic Book" pitchFamily="34" charset="0"/>
              <a:ea typeface="+mn-ea"/>
              <a:cs typeface="+mn-cs"/>
            </a:rPr>
            <a:t>såvida det inte är en egen byggnad).</a:t>
          </a:r>
          <a:endParaRPr lang="sv-SE">
            <a:latin typeface="Franklin Gothic Book" pitchFamily="34" charset="0"/>
          </a:endParaRPr>
        </a:p>
        <a:p>
          <a:endParaRPr lang="sv-SE" sz="1100">
            <a:latin typeface="Franklin Gothic Book" pitchFamily="34" charset="0"/>
          </a:endParaRPr>
        </a:p>
        <a:p>
          <a:r>
            <a:rPr lang="sv-SE" sz="1100">
              <a:latin typeface="Franklin Gothic Book" pitchFamily="34" charset="0"/>
            </a:rPr>
            <a:t>Ange använd Sveby-version </a:t>
          </a:r>
          <a:r>
            <a:rPr lang="sv-SE" sz="1100" baseline="0">
              <a:latin typeface="Franklin Gothic Book" pitchFamily="34" charset="0"/>
            </a:rPr>
            <a:t>vid avtalsskrivning, se www.sveby.org för förteckning, alt. redovisa i bilaga.</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Period 1-3 avser 12-månadersperioder </a:t>
          </a:r>
          <a:r>
            <a:rPr lang="sv-SE" sz="1100" b="0" i="0" u="none" strike="noStrike">
              <a:solidFill>
                <a:schemeClr val="dk1"/>
              </a:solidFill>
              <a:latin typeface="Franklin Gothic Book" pitchFamily="34" charset="0"/>
              <a:ea typeface="+mn-ea"/>
              <a:cs typeface="+mn-cs"/>
            </a:rPr>
            <a:t>från ibruktagandet. Behöver inte vara jämna kalenderår.</a:t>
          </a:r>
          <a:endParaRPr lang="sv-SE">
            <a:latin typeface="Franklin Gothic Book" pitchFamily="34" charset="0"/>
          </a:endParaRPr>
        </a:p>
        <a:p>
          <a:r>
            <a:rPr lang="sv-SE" sz="1100" b="0" i="0" u="none" strike="noStrike">
              <a:solidFill>
                <a:schemeClr val="dk1"/>
              </a:solidFill>
              <a:latin typeface="Franklin Gothic Book" pitchFamily="34" charset="0"/>
              <a:ea typeface="+mn-ea"/>
              <a:cs typeface="+mn-cs"/>
            </a:rPr>
            <a:t>Ange</a:t>
          </a:r>
          <a:r>
            <a:rPr lang="sv-SE" sz="1100" b="0" i="0" u="none" strike="noStrike" baseline="0">
              <a:solidFill>
                <a:schemeClr val="dk1"/>
              </a:solidFill>
              <a:latin typeface="Franklin Gothic Book" pitchFamily="34" charset="0"/>
              <a:ea typeface="+mn-ea"/>
              <a:cs typeface="+mn-cs"/>
            </a:rPr>
            <a:t> genomsnittlig vakansgrad under mätperioden.</a:t>
          </a:r>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Ange avtalat</a:t>
          </a:r>
          <a:r>
            <a:rPr lang="sv-SE" sz="1100" b="0" i="0" u="none" strike="noStrike" baseline="0">
              <a:solidFill>
                <a:schemeClr val="dk1"/>
              </a:solidFill>
              <a:latin typeface="Franklin Gothic Book" pitchFamily="34" charset="0"/>
              <a:ea typeface="+mn-ea"/>
              <a:cs typeface="+mn-cs"/>
            </a:rPr>
            <a:t> krav på energiprestanda.</a:t>
          </a:r>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Verifierad energiprestanda länkas från sammanställningen.</a:t>
          </a: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endParaRPr lang="sv-SE" sz="1100" b="0" i="0" u="none" strike="noStrike">
            <a:solidFill>
              <a:schemeClr val="dk1"/>
            </a:solidFill>
            <a:latin typeface="Franklin Gothic Book" pitchFamily="34" charset="0"/>
            <a:ea typeface="+mn-ea"/>
            <a:cs typeface="+mn-cs"/>
          </a:endParaRPr>
        </a:p>
        <a:p>
          <a:r>
            <a:rPr lang="sv-SE" sz="1100" b="0" i="0" u="none" strike="noStrike">
              <a:solidFill>
                <a:schemeClr val="dk1"/>
              </a:solidFill>
              <a:latin typeface="Franklin Gothic Book" pitchFamily="34" charset="0"/>
              <a:ea typeface="+mn-ea"/>
              <a:cs typeface="+mn-cs"/>
            </a:rPr>
            <a:t>Följande delar redovisas:</a:t>
          </a:r>
        </a:p>
        <a:p>
          <a:r>
            <a:rPr lang="sv-SE" sz="1100" b="0" i="0" u="none" strike="noStrike">
              <a:solidFill>
                <a:schemeClr val="dk1"/>
              </a:solidFill>
              <a:latin typeface="Franklin Gothic Book" pitchFamily="34" charset="0"/>
              <a:ea typeface="+mn-ea"/>
              <a:cs typeface="+mn-cs"/>
            </a:rPr>
            <a:t>-Detta försättsblad</a:t>
          </a:r>
        </a:p>
        <a:p>
          <a:r>
            <a:rPr lang="sv-SE" sz="1100" b="0" i="0" u="none" strike="noStrike">
              <a:solidFill>
                <a:schemeClr val="dk1"/>
              </a:solidFill>
              <a:latin typeface="Franklin Gothic Book" pitchFamily="34" charset="0"/>
              <a:ea typeface="+mn-ea"/>
              <a:cs typeface="+mn-cs"/>
            </a:rPr>
            <a:t>-Dokumentationsflik</a:t>
          </a:r>
        </a:p>
        <a:p>
          <a:r>
            <a:rPr lang="sv-SE" sz="1100" b="0" i="0" u="none" strike="noStrike">
              <a:solidFill>
                <a:schemeClr val="dk1"/>
              </a:solidFill>
              <a:latin typeface="Franklin Gothic Book" pitchFamily="34" charset="0"/>
              <a:ea typeface="+mn-ea"/>
              <a:cs typeface="+mn-cs"/>
            </a:rPr>
            <a:t>-Sammanställnings- och underlagsflikar</a:t>
          </a:r>
        </a:p>
        <a:p>
          <a:r>
            <a:rPr lang="sv-SE" sz="1100">
              <a:latin typeface="Franklin Gothic Book" pitchFamily="34" charset="0"/>
            </a:rPr>
            <a:t>-Ange ev. övriga bilagor,</a:t>
          </a:r>
          <a:r>
            <a:rPr lang="sv-SE" sz="1100" baseline="0">
              <a:latin typeface="Franklin Gothic Book" pitchFamily="34" charset="0"/>
            </a:rPr>
            <a:t> t.ex. </a:t>
          </a:r>
          <a:r>
            <a:rPr lang="sv-SE" sz="1100">
              <a:latin typeface="Franklin Gothic Book" pitchFamily="34" charset="0"/>
            </a:rPr>
            <a:t>/Indatablanketter/Ytterligare dokumentation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82550</xdr:colOff>
      <xdr:row>4</xdr:row>
      <xdr:rowOff>203200</xdr:rowOff>
    </xdr:from>
    <xdr:to>
      <xdr:col>13</xdr:col>
      <xdr:colOff>333375</xdr:colOff>
      <xdr:row>28</xdr:row>
      <xdr:rowOff>177800</xdr:rowOff>
    </xdr:to>
    <xdr:sp macro="" textlink="">
      <xdr:nvSpPr>
        <xdr:cNvPr id="2" name="textruta 1"/>
        <xdr:cNvSpPr txBox="1"/>
      </xdr:nvSpPr>
      <xdr:spPr>
        <a:xfrm>
          <a:off x="10585450" y="1041400"/>
          <a:ext cx="2778125" cy="53975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a:latin typeface="Franklin Gothic Demi" pitchFamily="34" charset="0"/>
          </a:endParaRPr>
        </a:p>
        <a:p>
          <a:r>
            <a:rPr lang="sv-SE" sz="1100">
              <a:solidFill>
                <a:schemeClr val="dk1"/>
              </a:solidFill>
              <a:latin typeface="Franklin Gothic Book" pitchFamily="34" charset="0"/>
              <a:ea typeface="+mn-ea"/>
              <a:cs typeface="+mn-cs"/>
            </a:rPr>
            <a:t>Fyll i ID-nr</a:t>
          </a:r>
          <a:r>
            <a:rPr lang="sv-SE" sz="1100" baseline="0">
              <a:solidFill>
                <a:schemeClr val="dk1"/>
              </a:solidFill>
              <a:latin typeface="Franklin Gothic Book" pitchFamily="34" charset="0"/>
              <a:ea typeface="+mn-ea"/>
              <a:cs typeface="+mn-cs"/>
            </a:rPr>
            <a:t> </a:t>
          </a:r>
          <a:r>
            <a:rPr lang="sv-SE" sz="1100">
              <a:solidFill>
                <a:schemeClr val="dk1"/>
              </a:solidFill>
              <a:latin typeface="Franklin Gothic Book" pitchFamily="34" charset="0"/>
              <a:ea typeface="+mn-ea"/>
              <a:cs typeface="+mn-cs"/>
            </a:rPr>
            <a:t>och datum för gällande</a:t>
          </a:r>
          <a:r>
            <a:rPr lang="sv-SE" sz="1100" baseline="0">
              <a:solidFill>
                <a:schemeClr val="dk1"/>
              </a:solidFill>
              <a:latin typeface="Franklin Gothic Book" pitchFamily="34" charset="0"/>
              <a:ea typeface="+mn-ea"/>
              <a:cs typeface="+mn-cs"/>
            </a:rPr>
            <a:t> energiberäkningar i de olika skedena.</a:t>
          </a:r>
          <a:endParaRPr lang="sv-SE">
            <a:latin typeface="Franklin Gothic Book" pitchFamily="34" charset="0"/>
          </a:endParaRPr>
        </a:p>
        <a:p>
          <a:r>
            <a:rPr lang="sv-SE" sz="1100" b="0" i="0">
              <a:solidFill>
                <a:schemeClr val="dk1"/>
              </a:solidFill>
              <a:latin typeface="Franklin Gothic Book" pitchFamily="34" charset="0"/>
              <a:ea typeface="+mn-ea"/>
              <a:cs typeface="+mn-cs"/>
            </a:rPr>
            <a:t>Redovisa använda indata</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i bilaga för resp. beräkning,</a:t>
          </a:r>
          <a:r>
            <a:rPr lang="sv-SE" sz="1100" b="0" i="0" baseline="0">
              <a:solidFill>
                <a:schemeClr val="dk1"/>
              </a:solidFill>
              <a:latin typeface="Franklin Gothic Book" pitchFamily="34" charset="0"/>
              <a:ea typeface="+mn-ea"/>
              <a:cs typeface="+mn-cs"/>
            </a:rPr>
            <a:t> alternativt det som ändrats sedan den tidigare beräkningen</a:t>
          </a:r>
          <a:r>
            <a:rPr lang="sv-SE" sz="1100" b="0" i="0">
              <a:solidFill>
                <a:schemeClr val="dk1"/>
              </a:solidFill>
              <a:latin typeface="Franklin Gothic Book" pitchFamily="34" charset="0"/>
              <a:ea typeface="+mn-ea"/>
              <a:cs typeface="+mn-cs"/>
            </a:rPr>
            <a:t>.</a:t>
          </a:r>
          <a:endParaRPr lang="sv-SE">
            <a:latin typeface="Franklin Gothic Book" pitchFamily="34" charset="0"/>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Redovisa underlag till spårbar korrigering som utförts på uppmätta</a:t>
          </a:r>
          <a:r>
            <a:rPr lang="sv-SE" sz="1100" b="0" i="0" baseline="0">
              <a:solidFill>
                <a:schemeClr val="dk1"/>
              </a:solidFill>
              <a:latin typeface="Franklin Gothic Book" pitchFamily="34" charset="0"/>
              <a:ea typeface="+mn-ea"/>
              <a:cs typeface="+mn-cs"/>
            </a:rPr>
            <a:t> värden (utöver information under flikarna).  Kan vara protokoll från energikravsbesiktning enligt Svebys avtalsmall. Görs i separat namngiven bilaga som noteras i tabellen. </a:t>
          </a:r>
        </a:p>
        <a:p>
          <a:r>
            <a:rPr lang="sv-SE" sz="1100" b="0" i="0" baseline="0">
              <a:solidFill>
                <a:schemeClr val="dk1"/>
              </a:solidFill>
              <a:latin typeface="Franklin Gothic Book" pitchFamily="34" charset="0"/>
              <a:ea typeface="+mn-ea"/>
              <a:cs typeface="+mn-cs"/>
            </a:rPr>
            <a:t>Ansvarig energisakkunnig ska anges.</a:t>
          </a:r>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Redovisa årsvis händelser som påverkat energiprestanda under verifieringperioden, t.ex. vakanser, fel och avvikelser, utförda justeringar m.m. Använd bilaga eller lägg till rader om texten inte får plats.</a:t>
          </a:r>
          <a:endParaRPr lang="sv-SE" sz="1100">
            <a:solidFill>
              <a:schemeClr val="dk1"/>
            </a:solidFill>
            <a:latin typeface="Franklin Gothic Book" pitchFamily="34" charset="0"/>
            <a:ea typeface="+mn-ea"/>
            <a:cs typeface="+mn-cs"/>
          </a:endParaRPr>
        </a:p>
        <a:p>
          <a:endParaRPr lang="sv-SE">
            <a:latin typeface="Franklin Gothic Book" pitchFamily="34" charset="0"/>
          </a:endParaRPr>
        </a:p>
      </xdr:txBody>
    </xdr:sp>
    <xdr:clientData/>
  </xdr:twoCellAnchor>
  <xdr:twoCellAnchor editAs="absolute">
    <xdr:from>
      <xdr:col>1</xdr:col>
      <xdr:colOff>0</xdr:colOff>
      <xdr:row>0</xdr:row>
      <xdr:rowOff>85725</xdr:rowOff>
    </xdr:from>
    <xdr:to>
      <xdr:col>1</xdr:col>
      <xdr:colOff>1647825</xdr:colOff>
      <xdr:row>3</xdr:row>
      <xdr:rowOff>47625</xdr:rowOff>
    </xdr:to>
    <xdr:pic>
      <xdr:nvPicPr>
        <xdr:cNvPr id="10703"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04775" y="85725"/>
          <a:ext cx="1647825"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95250</xdr:colOff>
      <xdr:row>1</xdr:row>
      <xdr:rowOff>19050</xdr:rowOff>
    </xdr:from>
    <xdr:to>
      <xdr:col>1</xdr:col>
      <xdr:colOff>1647825</xdr:colOff>
      <xdr:row>3</xdr:row>
      <xdr:rowOff>104775</xdr:rowOff>
    </xdr:to>
    <xdr:pic>
      <xdr:nvPicPr>
        <xdr:cNvPr id="16842"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95250" y="123825"/>
          <a:ext cx="1657350" cy="552450"/>
        </a:xfrm>
        <a:prstGeom prst="rect">
          <a:avLst/>
        </a:prstGeom>
        <a:noFill/>
        <a:ln w="9525">
          <a:noFill/>
          <a:miter lim="800000"/>
          <a:headEnd/>
          <a:tailEnd/>
        </a:ln>
      </xdr:spPr>
    </xdr:pic>
    <xdr:clientData/>
  </xdr:twoCellAnchor>
  <xdr:twoCellAnchor editAs="absolute">
    <xdr:from>
      <xdr:col>17</xdr:col>
      <xdr:colOff>38287</xdr:colOff>
      <xdr:row>16</xdr:row>
      <xdr:rowOff>189005</xdr:rowOff>
    </xdr:from>
    <xdr:to>
      <xdr:col>20</xdr:col>
      <xdr:colOff>152400</xdr:colOff>
      <xdr:row>34</xdr:row>
      <xdr:rowOff>76201</xdr:rowOff>
    </xdr:to>
    <xdr:sp macro="" textlink="">
      <xdr:nvSpPr>
        <xdr:cNvPr id="3" name="textruta 2"/>
        <xdr:cNvSpPr txBox="1"/>
      </xdr:nvSpPr>
      <xdr:spPr>
        <a:xfrm>
          <a:off x="13131987" y="2436905"/>
          <a:ext cx="1942913" cy="3455896"/>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latin typeface="Franklin Gothic Book" pitchFamily="34" charset="0"/>
            </a:rPr>
            <a:t>På denna sida sammanfattas beräknade, uppmätta och korrigerade värden från övriga flikar.</a:t>
          </a:r>
          <a:r>
            <a:rPr lang="sv-SE" sz="1100" baseline="0">
              <a:latin typeface="Franklin Gothic Book" pitchFamily="34" charset="0"/>
            </a:rPr>
            <a:t> Bladet kan användas för hela verifieringsperioden, dvs 3 år. </a:t>
          </a:r>
          <a:endParaRPr lang="sv-SE" sz="1100">
            <a:latin typeface="Franklin Gothic Book" pitchFamily="34" charset="0"/>
          </a:endParaRPr>
        </a:p>
        <a:p>
          <a:endParaRPr lang="sv-SE" sz="1100">
            <a:latin typeface="Franklin Gothic Book" pitchFamily="34" charset="0"/>
          </a:endParaRPr>
        </a:p>
        <a:p>
          <a:r>
            <a:rPr lang="sv-SE" sz="1100">
              <a:latin typeface="Franklin Gothic Book" pitchFamily="34" charset="0"/>
            </a:rPr>
            <a:t>Fyll i vita rutor avseende</a:t>
          </a:r>
          <a:r>
            <a:rPr lang="sv-SE" sz="1100" baseline="0">
              <a:latin typeface="Franklin Gothic Book" pitchFamily="34" charset="0"/>
            </a:rPr>
            <a:t> installationer, m.m. </a:t>
          </a:r>
          <a:r>
            <a:rPr lang="sv-SE" sz="1100">
              <a:latin typeface="Franklin Gothic Book" pitchFamily="34" charset="0"/>
            </a:rPr>
            <a:t>Lägg in beräknade värden</a:t>
          </a:r>
          <a:r>
            <a:rPr lang="sv-SE" sz="1100" baseline="0">
              <a:latin typeface="Franklin Gothic Book" pitchFamily="34" charset="0"/>
            </a:rPr>
            <a:t> i första tabellkolumnen. En kolumn finns också för att lägga in egna prognosvärden, som kan baseras på kortare perioder än 12 månader.</a:t>
          </a:r>
          <a:endParaRPr lang="sv-SE" sz="1100">
            <a:latin typeface="Franklin Gothic Book"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1</xdr:col>
      <xdr:colOff>1619250</xdr:colOff>
      <xdr:row>4</xdr:row>
      <xdr:rowOff>57150</xdr:rowOff>
    </xdr:to>
    <xdr:pic>
      <xdr:nvPicPr>
        <xdr:cNvPr id="7731"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04775" y="85725"/>
          <a:ext cx="1619250" cy="590550"/>
        </a:xfrm>
        <a:prstGeom prst="rect">
          <a:avLst/>
        </a:prstGeom>
        <a:noFill/>
        <a:ln w="9525">
          <a:noFill/>
          <a:miter lim="800000"/>
          <a:headEnd/>
          <a:tailEnd/>
        </a:ln>
      </xdr:spPr>
    </xdr:pic>
    <xdr:clientData/>
  </xdr:twoCellAnchor>
  <xdr:twoCellAnchor editAs="absolute">
    <xdr:from>
      <xdr:col>10</xdr:col>
      <xdr:colOff>64558</xdr:colOff>
      <xdr:row>2</xdr:row>
      <xdr:rowOff>139699</xdr:rowOff>
    </xdr:from>
    <xdr:to>
      <xdr:col>15</xdr:col>
      <xdr:colOff>60325</xdr:colOff>
      <xdr:row>65</xdr:row>
      <xdr:rowOff>63499</xdr:rowOff>
    </xdr:to>
    <xdr:sp macro="" textlink="">
      <xdr:nvSpPr>
        <xdr:cNvPr id="3" name="textruta 2"/>
        <xdr:cNvSpPr txBox="1"/>
      </xdr:nvSpPr>
      <xdr:spPr>
        <a:xfrm>
          <a:off x="12399433" y="520699"/>
          <a:ext cx="2805642" cy="1216342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r>
            <a:rPr lang="sv-SE" sz="1100" baseline="0">
              <a:latin typeface="Franklin Gothic Demi" pitchFamily="34" charset="0"/>
            </a:rPr>
            <a:t> </a:t>
          </a:r>
          <a:r>
            <a:rPr lang="sv-SE" sz="1100">
              <a:latin typeface="Franklin Gothic Demi" pitchFamily="34" charset="0"/>
            </a:rPr>
            <a:t>BBR-kravsberäkning</a:t>
          </a:r>
        </a:p>
        <a:p>
          <a:pPr marL="0" marR="0" indent="0" defTabSz="914400" eaLnBrk="1" fontAlgn="auto" latinLnBrk="0" hangingPunct="1">
            <a:lnSpc>
              <a:spcPct val="100000"/>
            </a:lnSpc>
            <a:spcBef>
              <a:spcPts val="0"/>
            </a:spcBef>
            <a:spcAft>
              <a:spcPts val="0"/>
            </a:spcAft>
            <a:buClrTx/>
            <a:buSzTx/>
            <a:buFontTx/>
            <a:buNone/>
            <a:tabLst/>
            <a:defRPr/>
          </a:pPr>
          <a:r>
            <a:rPr lang="sv-SE" sz="1100">
              <a:latin typeface="Franklin Gothic Book" pitchFamily="34" charset="0"/>
            </a:rPr>
            <a:t>Använd vidståendeberäkningsverktyg för att beräkna energi-</a:t>
          </a:r>
          <a:r>
            <a:rPr lang="sv-SE" sz="1100" baseline="0">
              <a:latin typeface="Franklin Gothic Book" pitchFamily="34" charset="0"/>
            </a:rPr>
            <a:t> och effekt</a:t>
          </a:r>
          <a:r>
            <a:rPr lang="sv-SE" sz="1100">
              <a:latin typeface="Franklin Gothic Book" pitchFamily="34" charset="0"/>
            </a:rPr>
            <a:t>kraven i BBR inklusive ventilationstillägg för lokaler. </a:t>
          </a:r>
          <a:r>
            <a:rPr lang="sv-SE" sz="1100">
              <a:solidFill>
                <a:schemeClr val="dk1"/>
              </a:solidFill>
              <a:latin typeface="Franklin Gothic Book" pitchFamily="34" charset="0"/>
              <a:ea typeface="+mn-ea"/>
              <a:cs typeface="+mn-cs"/>
            </a:rPr>
            <a:t>BBR-kravet kontrolleras årsvis och korrigeras vid behov.</a:t>
          </a:r>
          <a:r>
            <a:rPr lang="sv-SE" sz="1100" baseline="0">
              <a:solidFill>
                <a:schemeClr val="dk1"/>
              </a:solidFill>
              <a:latin typeface="Franklin Gothic Book" pitchFamily="34" charset="0"/>
              <a:ea typeface="+mn-ea"/>
              <a:cs typeface="+mn-cs"/>
            </a:rPr>
            <a:t> </a:t>
          </a:r>
          <a:r>
            <a:rPr lang="sv-SE" sz="1100">
              <a:latin typeface="Franklin Gothic Book" pitchFamily="34" charset="0"/>
            </a:rPr>
            <a:t>Fyll bara i vita rutor. </a:t>
          </a:r>
        </a:p>
        <a:p>
          <a:r>
            <a:rPr lang="sv-SE" sz="1100">
              <a:latin typeface="Franklin Gothic Book" pitchFamily="34" charset="0"/>
            </a:rPr>
            <a:t>Hygieniskt  minimiuteluftsflöde enligt AMV kan beräknas som en hjälp</a:t>
          </a:r>
          <a:r>
            <a:rPr lang="sv-SE" sz="1100" baseline="0">
              <a:latin typeface="Franklin Gothic Book" pitchFamily="34" charset="0"/>
            </a:rPr>
            <a:t> </a:t>
          </a:r>
          <a:r>
            <a:rPr lang="sv-SE" sz="1100">
              <a:latin typeface="Franklin Gothic Book" pitchFamily="34" charset="0"/>
            </a:rPr>
            <a:t>genom att mata</a:t>
          </a:r>
          <a:r>
            <a:rPr lang="sv-SE" sz="1100" baseline="0">
              <a:latin typeface="Franklin Gothic Book" pitchFamily="34" charset="0"/>
            </a:rPr>
            <a:t> in antal personer. Arean länkas från försättsbladet. </a:t>
          </a:r>
          <a:r>
            <a:rPr lang="sv-SE" sz="1100">
              <a:latin typeface="Franklin Gothic Book" pitchFamily="34" charset="0"/>
            </a:rPr>
            <a:t> </a:t>
          </a:r>
        </a:p>
        <a:p>
          <a:endParaRPr lang="sv-SE" sz="1100">
            <a:latin typeface="Franklin Gothic Book" pitchFamily="34" charset="0"/>
          </a:endParaRPr>
        </a:p>
        <a:p>
          <a:r>
            <a:rPr lang="sv-SE" sz="1100">
              <a:latin typeface="Franklin Gothic Book" pitchFamily="34" charset="0"/>
            </a:rPr>
            <a:t>BBR-kravet</a:t>
          </a:r>
          <a:r>
            <a:rPr lang="sv-SE" sz="1100" baseline="0">
              <a:latin typeface="Franklin Gothic Book" pitchFamily="34" charset="0"/>
            </a:rPr>
            <a:t> för lokaler inkl. ventilationstillägget fås genom att mata in </a:t>
          </a:r>
          <a:r>
            <a:rPr lang="sv-SE" sz="1100">
              <a:latin typeface="Franklin Gothic Book" pitchFamily="34" charset="0"/>
            </a:rPr>
            <a:t>drifttider och använda uteluftsflöden i rutorna C13-15. Genomsnittligt hygieniskt luftflöde</a:t>
          </a:r>
          <a:r>
            <a:rPr lang="sv-SE" sz="1100" baseline="0">
              <a:latin typeface="Franklin Gothic Book" pitchFamily="34" charset="0"/>
            </a:rPr>
            <a:t> som tillgodogörs är 1,0, även om en större siffra visas i ruta C16. </a:t>
          </a:r>
          <a:r>
            <a:rPr lang="sv-SE" sz="1100" baseline="0">
              <a:solidFill>
                <a:schemeClr val="dk1"/>
              </a:solidFill>
              <a:latin typeface="+mn-lt"/>
              <a:ea typeface="+mn-ea"/>
              <a:cs typeface="+mn-cs"/>
            </a:rPr>
            <a:t>A</a:t>
          </a:r>
          <a:r>
            <a:rPr lang="sv-SE" sz="1100" baseline="-25000">
              <a:solidFill>
                <a:schemeClr val="dk1"/>
              </a:solidFill>
              <a:latin typeface="+mn-lt"/>
              <a:ea typeface="+mn-ea"/>
              <a:cs typeface="+mn-cs"/>
            </a:rPr>
            <a:t>temp </a:t>
          </a:r>
          <a:r>
            <a:rPr lang="sv-SE" sz="1100">
              <a:latin typeface="Franklin Gothic Book" pitchFamily="34" charset="0"/>
            </a:rPr>
            <a:t>länkas från försättsbladet. Läs av energikravet</a:t>
          </a:r>
          <a:r>
            <a:rPr lang="sv-SE" sz="1100" baseline="0">
              <a:latin typeface="Franklin Gothic Book" pitchFamily="34" charset="0"/>
            </a:rPr>
            <a:t>  nedanför i avsedd ruta. </a:t>
          </a:r>
          <a:r>
            <a:rPr lang="sv-SE" sz="1100">
              <a:latin typeface="Franklin Gothic Book" pitchFamily="34" charset="0"/>
            </a:rPr>
            <a:t>Skriv in resultatet</a:t>
          </a:r>
          <a:r>
            <a:rPr lang="sv-SE" sz="1100" baseline="0">
              <a:latin typeface="Franklin Gothic Book" pitchFamily="34" charset="0"/>
            </a:rPr>
            <a:t> </a:t>
          </a:r>
          <a:r>
            <a:rPr lang="sv-SE" sz="1100">
              <a:latin typeface="Franklin Gothic Book" pitchFamily="34" charset="0"/>
            </a:rPr>
            <a:t>i rutorna uppe </a:t>
          </a:r>
          <a:r>
            <a:rPr lang="sv-SE" sz="1100" baseline="0">
              <a:latin typeface="Franklin Gothic Book" pitchFamily="34" charset="0"/>
            </a:rPr>
            <a:t>till höger (G11-14). </a:t>
          </a:r>
        </a:p>
        <a:p>
          <a:endParaRPr lang="sv-SE" sz="1100" baseline="0">
            <a:solidFill>
              <a:schemeClr val="dk1"/>
            </a:solidFill>
            <a:latin typeface="Franklin Gothic Book" pitchFamily="34" charset="0"/>
            <a:ea typeface="+mn-ea"/>
            <a:cs typeface="+mn-cs"/>
          </a:endParaRPr>
        </a:p>
        <a:p>
          <a:r>
            <a:rPr lang="sv-SE" sz="1100">
              <a:solidFill>
                <a:schemeClr val="dk1"/>
              </a:solidFill>
              <a:latin typeface="Franklin Gothic Book" pitchFamily="34" charset="0"/>
              <a:ea typeface="+mn-ea"/>
              <a:cs typeface="+mn-cs"/>
            </a:rPr>
            <a:t>För bostäder kan värdena tas direkt ur tabellen.</a:t>
          </a:r>
          <a:endParaRPr lang="sv-SE">
            <a:latin typeface="Franklin Gothic Book" pitchFamily="34" charset="0"/>
          </a:endParaRPr>
        </a:p>
        <a:p>
          <a:endParaRPr lang="sv-SE" sz="1100" baseline="0">
            <a:solidFill>
              <a:schemeClr val="dk1"/>
            </a:solidFill>
            <a:latin typeface="Franklin Gothic Book" pitchFamily="34" charset="0"/>
            <a:ea typeface="+mn-ea"/>
            <a:cs typeface="+mn-cs"/>
          </a:endParaRPr>
        </a:p>
        <a:p>
          <a:r>
            <a:rPr lang="sv-SE" sz="1100" baseline="0">
              <a:latin typeface="Franklin Gothic Book" pitchFamily="34" charset="0"/>
            </a:rPr>
            <a:t>För byggnader med både bostäder och lokaler viktas kravet  utgående från A</a:t>
          </a:r>
          <a:r>
            <a:rPr lang="sv-SE" sz="1100" baseline="-25000">
              <a:latin typeface="Franklin Gothic Book" pitchFamily="34" charset="0"/>
            </a:rPr>
            <a:t>temp</a:t>
          </a:r>
          <a:r>
            <a:rPr lang="sv-SE" sz="1100" baseline="0">
              <a:latin typeface="Franklin Gothic Book" pitchFamily="34" charset="0"/>
            </a:rPr>
            <a:t> innan de skrivs in.  Ett viktat resultat räknas fram i rutan Beräknat (G10), vilket sedan kan skrivas in.</a:t>
          </a:r>
        </a:p>
        <a:p>
          <a:endParaRPr lang="sv-SE" sz="1100" baseline="0">
            <a:latin typeface="Franklin Gothic Book" pitchFamily="34" charset="0"/>
          </a:endParaRPr>
        </a:p>
        <a:p>
          <a:r>
            <a:rPr lang="sv-SE" sz="1100" baseline="0">
              <a:latin typeface="Franklin Gothic Book" pitchFamily="34" charset="0"/>
            </a:rPr>
            <a:t>Inskrivna värden  i rutorna G11-14 länkas sedan vidare till sammanställningen.</a:t>
          </a:r>
        </a:p>
        <a:p>
          <a:endParaRPr lang="sv-SE" sz="1100" baseline="0">
            <a:latin typeface="Franklin Gothic Book" pitchFamily="34" charset="0"/>
          </a:endParaRPr>
        </a:p>
        <a:p>
          <a:endParaRPr lang="sv-SE" sz="1100" baseline="0">
            <a:latin typeface="Franklin Gothic Book" pitchFamily="34" charset="0"/>
          </a:endParaRPr>
        </a:p>
        <a:p>
          <a:endParaRPr lang="sv-SE" sz="1100" baseline="0">
            <a:latin typeface="Franklin Gothic Book" pitchFamily="34" charset="0"/>
          </a:endParaRPr>
        </a:p>
        <a:p>
          <a:endParaRPr lang="sv-SE" sz="1100" baseline="0">
            <a:latin typeface="Franklin Gothic Book" pitchFamily="34" charset="0"/>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Demi" pitchFamily="34" charset="0"/>
              <a:ea typeface="+mn-ea"/>
              <a:cs typeface="+mn-cs"/>
            </a:rPr>
            <a:t>Anvisningar BBR-avgränsning</a:t>
          </a:r>
        </a:p>
        <a:p>
          <a:r>
            <a:rPr lang="sv-SE" sz="1100" b="0" i="0">
              <a:solidFill>
                <a:schemeClr val="dk1"/>
              </a:solidFill>
              <a:latin typeface="Franklin Gothic Book" pitchFamily="34" charset="0"/>
              <a:ea typeface="+mn-ea"/>
              <a:cs typeface="+mn-cs"/>
            </a:rPr>
            <a:t>Avgränsningstabellerna ska användas för att avgränsa</a:t>
          </a:r>
          <a:r>
            <a:rPr lang="sv-SE" sz="1100" b="0" i="0" baseline="0">
              <a:solidFill>
                <a:schemeClr val="dk1"/>
              </a:solidFill>
              <a:latin typeface="Franklin Gothic Book" pitchFamily="34" charset="0"/>
              <a:ea typeface="+mn-ea"/>
              <a:cs typeface="+mn-cs"/>
            </a:rPr>
            <a:t> byggnadens energiprestanda (specifika energianvändning)  till BBRs definition.</a:t>
          </a:r>
          <a:endParaRPr lang="sv-SE" sz="1100" b="0" i="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Fyll i de aktuella korrigeringarnas storlek i kWh i de vita rutorna, för varje uppföljningsår. Plus- eller minustecken ska normalt inte</a:t>
          </a:r>
          <a:r>
            <a:rPr lang="sv-SE" sz="1100" b="0" i="0" baseline="0">
              <a:solidFill>
                <a:schemeClr val="dk1"/>
              </a:solidFill>
              <a:latin typeface="Franklin Gothic Book" pitchFamily="34" charset="0"/>
              <a:ea typeface="+mn-ea"/>
              <a:cs typeface="+mn-cs"/>
            </a:rPr>
            <a:t> skrivas in i rutorna. </a:t>
          </a:r>
          <a:r>
            <a:rPr lang="sv-SE" sz="1100" b="0" i="0">
              <a:solidFill>
                <a:schemeClr val="dk1"/>
              </a:solidFill>
              <a:latin typeface="Franklin Gothic Book" pitchFamily="34" charset="0"/>
              <a:ea typeface="+mn-ea"/>
              <a:cs typeface="+mn-cs"/>
            </a:rPr>
            <a:t>Summa korrigeringar länkas sedan vidare. </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Avdragen och tillagd energi flyttas till  automatiskt till verksamhets-/hushållsenergi,</a:t>
          </a:r>
          <a:r>
            <a:rPr lang="sv-SE" sz="1100" b="0" i="0" baseline="0">
              <a:solidFill>
                <a:schemeClr val="dk1"/>
              </a:solidFill>
              <a:latin typeface="Franklin Gothic Book" pitchFamily="34" charset="0"/>
              <a:ea typeface="+mn-ea"/>
              <a:cs typeface="+mn-cs"/>
            </a:rPr>
            <a:t> men ingår inte i summa energiprestanda. Avdrag och tillägg görs för enkelhets skull efter klimatnormalisering, Detta kommer normalt inte att medföra någon större skillnad.</a:t>
          </a:r>
          <a:endParaRPr lang="sv-SE" sz="1100">
            <a:solidFill>
              <a:schemeClr val="dk1"/>
            </a:solidFill>
            <a:latin typeface="Franklin Gothic Book" pitchFamily="34" charset="0"/>
            <a:ea typeface="+mn-ea"/>
            <a:cs typeface="+mn-cs"/>
          </a:endParaRP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Avdragens storlek kan</a:t>
          </a:r>
          <a:r>
            <a:rPr lang="sv-SE" sz="1100" b="0" i="0" baseline="0">
              <a:solidFill>
                <a:schemeClr val="dk1"/>
              </a:solidFill>
              <a:latin typeface="Franklin Gothic Book" pitchFamily="34" charset="0"/>
              <a:ea typeface="+mn-ea"/>
              <a:cs typeface="+mn-cs"/>
            </a:rPr>
            <a:t> bestämmas med olika metoder: </a:t>
          </a:r>
        </a:p>
        <a:p>
          <a:r>
            <a:rPr lang="sv-SE" sz="1100" b="0" i="0" baseline="0">
              <a:solidFill>
                <a:schemeClr val="dk1"/>
              </a:solidFill>
              <a:latin typeface="Franklin Gothic Book" pitchFamily="34" charset="0"/>
              <a:ea typeface="+mn-ea"/>
              <a:cs typeface="+mn-cs"/>
            </a:rPr>
            <a:t>M=Mätning eller beräkning från mätvärden,</a:t>
          </a:r>
        </a:p>
        <a:p>
          <a:r>
            <a:rPr lang="sv-SE" sz="1100" b="0" i="0" baseline="0">
              <a:solidFill>
                <a:schemeClr val="dk1"/>
              </a:solidFill>
              <a:latin typeface="Franklin Gothic Book" pitchFamily="34" charset="0"/>
              <a:ea typeface="+mn-ea"/>
              <a:cs typeface="+mn-cs"/>
            </a:rPr>
            <a:t>B= Beräkning, </a:t>
          </a:r>
        </a:p>
        <a:p>
          <a:r>
            <a:rPr lang="sv-SE" sz="1100" b="0" i="0" baseline="0">
              <a:solidFill>
                <a:schemeClr val="dk1"/>
              </a:solidFill>
              <a:latin typeface="Franklin Gothic Book" pitchFamily="34" charset="0"/>
              <a:ea typeface="+mn-ea"/>
              <a:cs typeface="+mn-cs"/>
            </a:rPr>
            <a:t>S=Schablonvärde eller enklare bedömning.  Schabloner får användas för mindre poster, vilka underskrider  3 kWh/m</a:t>
          </a:r>
          <a:r>
            <a:rPr lang="sv-SE" sz="1100" b="0" i="0" baseline="30000">
              <a:solidFill>
                <a:schemeClr val="dk1"/>
              </a:solidFill>
              <a:latin typeface="Franklin Gothic Book" pitchFamily="34" charset="0"/>
              <a:ea typeface="+mn-ea"/>
              <a:cs typeface="+mn-cs"/>
            </a:rPr>
            <a:t>2</a:t>
          </a:r>
          <a:r>
            <a:rPr lang="sv-SE" sz="1100" b="0" i="0" baseline="0">
              <a:solidFill>
                <a:schemeClr val="dk1"/>
              </a:solidFill>
              <a:latin typeface="Franklin Gothic Book" pitchFamily="34" charset="0"/>
              <a:ea typeface="+mn-ea"/>
              <a:cs typeface="+mn-cs"/>
            </a:rPr>
            <a:t>. </a:t>
          </a:r>
        </a:p>
        <a:p>
          <a:r>
            <a:rPr lang="sv-SE" sz="1100" b="0" i="0" baseline="0">
              <a:solidFill>
                <a:schemeClr val="dk1"/>
              </a:solidFill>
              <a:latin typeface="Franklin Gothic Book" pitchFamily="34" charset="0"/>
              <a:ea typeface="+mn-ea"/>
              <a:cs typeface="+mn-cs"/>
            </a:rPr>
            <a:t>Metod och underlag  ska anges. </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Använd om nödvändigt bilaga för att redovisa hur korrigeringarna beräknats.</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Vissa schablonvärden finns i Svebys excelblad Energianvisningar</a:t>
          </a:r>
          <a:r>
            <a:rPr lang="sv-SE" sz="1100">
              <a:solidFill>
                <a:schemeClr val="dk1"/>
              </a:solidFill>
              <a:latin typeface="Franklin Gothic Book" pitchFamily="34" charset="0"/>
              <a:ea typeface="+mn-ea"/>
              <a:cs typeface="+mn-cs"/>
            </a:rPr>
            <a:t>.</a:t>
          </a:r>
        </a:p>
        <a:p>
          <a:endParaRPr lang="sv-SE" sz="1100">
            <a:latin typeface="Franklin Gothic Book"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0</xdr:row>
      <xdr:rowOff>76200</xdr:rowOff>
    </xdr:from>
    <xdr:to>
      <xdr:col>1</xdr:col>
      <xdr:colOff>1457325</xdr:colOff>
      <xdr:row>2</xdr:row>
      <xdr:rowOff>200025</xdr:rowOff>
    </xdr:to>
    <xdr:pic>
      <xdr:nvPicPr>
        <xdr:cNvPr id="9803"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1476375" cy="504825"/>
        </a:xfrm>
        <a:prstGeom prst="rect">
          <a:avLst/>
        </a:prstGeom>
        <a:noFill/>
        <a:ln w="9525">
          <a:noFill/>
          <a:miter lim="800000"/>
          <a:headEnd/>
          <a:tailEnd/>
        </a:ln>
      </xdr:spPr>
    </xdr:pic>
    <xdr:clientData/>
  </xdr:twoCellAnchor>
  <xdr:twoCellAnchor editAs="absolute">
    <xdr:from>
      <xdr:col>14</xdr:col>
      <xdr:colOff>52614</xdr:colOff>
      <xdr:row>5</xdr:row>
      <xdr:rowOff>39157</xdr:rowOff>
    </xdr:from>
    <xdr:to>
      <xdr:col>19</xdr:col>
      <xdr:colOff>263072</xdr:colOff>
      <xdr:row>43</xdr:row>
      <xdr:rowOff>76200</xdr:rowOff>
    </xdr:to>
    <xdr:sp macro="" textlink="">
      <xdr:nvSpPr>
        <xdr:cNvPr id="3" name="textruta 2"/>
        <xdr:cNvSpPr txBox="1"/>
      </xdr:nvSpPr>
      <xdr:spPr>
        <a:xfrm>
          <a:off x="12319000" y="1080557"/>
          <a:ext cx="2730500" cy="7530043"/>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b="0" i="0">
              <a:solidFill>
                <a:schemeClr val="dk1"/>
              </a:solidFill>
              <a:latin typeface="Franklin Gothic Book" pitchFamily="34" charset="0"/>
              <a:ea typeface="+mn-ea"/>
              <a:cs typeface="+mn-cs"/>
            </a:rPr>
            <a:t>I dessa tabeller korrigeras skillnader mellan </a:t>
          </a:r>
          <a:r>
            <a:rPr lang="sv-SE" sz="1100" b="0" i="0" baseline="0">
              <a:solidFill>
                <a:schemeClr val="dk1"/>
              </a:solidFill>
              <a:latin typeface="Franklin Gothic Book" pitchFamily="34" charset="0"/>
              <a:ea typeface="+mn-ea"/>
              <a:cs typeface="+mn-cs"/>
            </a:rPr>
            <a:t> beräknade och uppmätt a brukarindata.</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Fyll i för byggnaden relevanta</a:t>
          </a:r>
          <a:r>
            <a:rPr lang="sv-SE" sz="1100" b="0" i="0" baseline="0">
              <a:solidFill>
                <a:schemeClr val="dk1"/>
              </a:solidFill>
              <a:latin typeface="Franklin Gothic Book" pitchFamily="34" charset="0"/>
              <a:ea typeface="+mn-ea"/>
              <a:cs typeface="+mn-cs"/>
            </a:rPr>
            <a:t> </a:t>
          </a:r>
          <a:r>
            <a:rPr lang="sv-SE" sz="1100" b="0" i="0">
              <a:solidFill>
                <a:schemeClr val="dk1"/>
              </a:solidFill>
              <a:latin typeface="Franklin Gothic Book" pitchFamily="34" charset="0"/>
              <a:ea typeface="+mn-ea"/>
              <a:cs typeface="+mn-cs"/>
            </a:rPr>
            <a:t>beräknade och uppmätta indatavärden i de vita rutorna. Normalt ska Svebys värden användas  också som beräknade värden, men om</a:t>
          </a:r>
          <a:r>
            <a:rPr lang="sv-SE" sz="1100" b="0" i="0" baseline="0">
              <a:solidFill>
                <a:schemeClr val="dk1"/>
              </a:solidFill>
              <a:latin typeface="Franklin Gothic Book" pitchFamily="34" charset="0"/>
              <a:ea typeface="+mn-ea"/>
              <a:cs typeface="+mn-cs"/>
            </a:rPr>
            <a:t> mer detaljerad information finns att tillgå, kan ett noggrannare värde användas förutsatt att motivering anges.</a:t>
          </a:r>
          <a:endParaRPr lang="sv-SE">
            <a:latin typeface="Franklin Gothic Book" pitchFamily="34" charset="0"/>
          </a:endParaRPr>
        </a:p>
        <a:p>
          <a:endParaRPr lang="sv-SE" sz="1100" b="0" i="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Korrigeringen görs både uppåt  och</a:t>
          </a:r>
          <a:r>
            <a:rPr lang="sv-SE" sz="1100" b="0" i="0" baseline="0">
              <a:solidFill>
                <a:schemeClr val="dk1"/>
              </a:solidFill>
              <a:latin typeface="Franklin Gothic Book" pitchFamily="34" charset="0"/>
              <a:ea typeface="+mn-ea"/>
              <a:cs typeface="+mn-cs"/>
            </a:rPr>
            <a:t> neråt . K</a:t>
          </a:r>
          <a:r>
            <a:rPr lang="sv-SE" sz="1100" b="0" i="0">
              <a:solidFill>
                <a:schemeClr val="dk1"/>
              </a:solidFill>
              <a:latin typeface="Franklin Gothic Book" pitchFamily="34" charset="0"/>
              <a:ea typeface="+mn-ea"/>
              <a:cs typeface="+mn-cs"/>
            </a:rPr>
            <a:t>orrigering utförs årsvis baserat på uppmätta eller bedömda värden,</a:t>
          </a:r>
          <a:r>
            <a:rPr lang="sv-SE" sz="1100" b="0" i="0" baseline="0">
              <a:solidFill>
                <a:schemeClr val="dk1"/>
              </a:solidFill>
              <a:latin typeface="Franklin Gothic Book" pitchFamily="34" charset="0"/>
              <a:ea typeface="+mn-ea"/>
              <a:cs typeface="+mn-cs"/>
            </a:rPr>
            <a:t> underlag bifogas i bilaga. Ange om korrigering  utförts eller  ej.</a:t>
          </a:r>
          <a:endParaRPr lang="sv-SE" sz="1100" b="0" i="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Korrigeringens storlek kan</a:t>
          </a:r>
          <a:r>
            <a:rPr lang="sv-SE" sz="1100" b="0" i="0" baseline="0">
              <a:solidFill>
                <a:schemeClr val="dk1"/>
              </a:solidFill>
              <a:latin typeface="Franklin Gothic Book" pitchFamily="34" charset="0"/>
              <a:ea typeface="+mn-ea"/>
              <a:cs typeface="+mn-cs"/>
            </a:rPr>
            <a:t> bestämmas genom att göra om den tidigare utförda energiberäkningen med uppdaterade indata, och notera både de gamla och nya värdena i kWh i kolumnerna Beräknad resp. Uppmätt/beräknad i  resultattabellerna.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latin typeface="Franklin Gothic Book" pitchFamily="34" charset="0"/>
              <a:ea typeface="+mn-ea"/>
              <a:cs typeface="+mn-cs"/>
            </a:rPr>
            <a:t>Beräknade korrigeringar förutsätts utförda för normalår, varför korrigeringsresultatet länkas direkt vidare till sammanställningen.</a:t>
          </a:r>
        </a:p>
        <a:p>
          <a:endParaRPr lang="sv-SE" sz="1100" b="0" i="0" baseline="0">
            <a:solidFill>
              <a:schemeClr val="dk1"/>
            </a:solidFill>
            <a:latin typeface="Franklin Gothic Book" pitchFamily="34" charset="0"/>
            <a:ea typeface="+mn-ea"/>
            <a:cs typeface="+mn-cs"/>
          </a:endParaRPr>
        </a:p>
        <a:p>
          <a:r>
            <a:rPr lang="sv-SE" sz="1100" b="0" i="0" baseline="0">
              <a:solidFill>
                <a:schemeClr val="dk1"/>
              </a:solidFill>
              <a:latin typeface="Franklin Gothic Book" pitchFamily="34" charset="0"/>
              <a:ea typeface="+mn-ea"/>
              <a:cs typeface="+mn-cs"/>
            </a:rPr>
            <a:t>Skillnader i tappvarmvatten får som alternativ korrigeras direkt  i resultattabellerna.</a:t>
          </a:r>
        </a:p>
        <a:p>
          <a:endParaRPr lang="sv-SE" sz="1100" b="0" i="0" baseline="0">
            <a:solidFill>
              <a:schemeClr val="dk1"/>
            </a:solidFill>
            <a:latin typeface="Franklin Gothic Book" pitchFamily="34" charset="0"/>
            <a:ea typeface="+mn-ea"/>
            <a:cs typeface="+mn-cs"/>
          </a:endParaRPr>
        </a:p>
        <a:p>
          <a:r>
            <a:rPr lang="sv-SE" sz="1100" b="0" i="0" baseline="0">
              <a:solidFill>
                <a:schemeClr val="dk1"/>
              </a:solidFill>
              <a:latin typeface="Franklin Gothic Book" pitchFamily="34" charset="0"/>
              <a:ea typeface="+mn-ea"/>
              <a:cs typeface="+mn-cs"/>
            </a:rPr>
            <a:t>Schabloner får användas för mindre poster, vilka underskrider  3 kWh/m</a:t>
          </a:r>
          <a:r>
            <a:rPr lang="sv-SE" sz="1100" b="0" i="0" baseline="30000">
              <a:solidFill>
                <a:schemeClr val="dk1"/>
              </a:solidFill>
              <a:latin typeface="Franklin Gothic Book" pitchFamily="34" charset="0"/>
              <a:ea typeface="+mn-ea"/>
              <a:cs typeface="+mn-cs"/>
            </a:rPr>
            <a:t>2</a:t>
          </a:r>
          <a:r>
            <a:rPr lang="sv-SE" sz="1100" b="0" i="0" baseline="0">
              <a:solidFill>
                <a:schemeClr val="dk1"/>
              </a:solidFill>
              <a:latin typeface="Franklin Gothic Book" pitchFamily="34" charset="0"/>
              <a:ea typeface="+mn-ea"/>
              <a:cs typeface="+mn-cs"/>
            </a:rPr>
            <a:t>. </a:t>
          </a:r>
          <a:endParaRPr lang="sv-SE">
            <a:latin typeface="Franklin Gothic Book" pitchFamily="34" charset="0"/>
          </a:endParaRPr>
        </a:p>
        <a:p>
          <a:r>
            <a:rPr lang="sv-SE" sz="1100" b="0" i="0" baseline="0">
              <a:solidFill>
                <a:schemeClr val="dk1"/>
              </a:solidFill>
              <a:latin typeface="Franklin Gothic Book" pitchFamily="34" charset="0"/>
              <a:ea typeface="+mn-ea"/>
              <a:cs typeface="+mn-cs"/>
            </a:rPr>
            <a:t>Metod och underlag  ska anges. </a:t>
          </a:r>
          <a:endParaRPr lang="sv-SE">
            <a:latin typeface="Franklin Gothic Book" pitchFamily="34" charset="0"/>
          </a:endParaRPr>
        </a:p>
        <a:p>
          <a:r>
            <a:rPr lang="sv-SE" sz="1100" b="0" i="0">
              <a:solidFill>
                <a:schemeClr val="dk1"/>
              </a:solidFill>
              <a:latin typeface="Franklin Gothic Book" pitchFamily="34" charset="0"/>
              <a:ea typeface="+mn-ea"/>
              <a:cs typeface="+mn-cs"/>
            </a:rPr>
            <a:t>Vissa schablonvärden finns i Svebys excelblad Energianvisningar</a:t>
          </a:r>
          <a:r>
            <a:rPr lang="sv-SE" sz="1100">
              <a:solidFill>
                <a:schemeClr val="dk1"/>
              </a:solidFill>
              <a:latin typeface="Franklin Gothic Book" pitchFamily="34" charset="0"/>
              <a:ea typeface="+mn-ea"/>
              <a:cs typeface="+mn-cs"/>
            </a:rPr>
            <a:t>.</a:t>
          </a:r>
        </a:p>
        <a:p>
          <a:endParaRPr lang="sv-SE" sz="1100">
            <a:solidFill>
              <a:schemeClr val="dk1"/>
            </a:solidFill>
            <a:latin typeface="Franklin Gothic Book" pitchFamily="34" charset="0"/>
            <a:ea typeface="+mn-ea"/>
            <a:cs typeface="+mn-cs"/>
          </a:endParaRPr>
        </a:p>
        <a:p>
          <a:r>
            <a:rPr lang="sv-SE">
              <a:latin typeface="Franklin Gothic Book" pitchFamily="34" charset="0"/>
            </a:rPr>
            <a:t>För korrigering av vädringspåslaget krävs särskild utredning, vilken ska bifogas. </a:t>
          </a:r>
        </a:p>
        <a:p>
          <a:endParaRPr lang="sv-SE" sz="1100">
            <a:solidFill>
              <a:schemeClr val="dk1"/>
            </a:solidFill>
            <a:latin typeface="Franklin Gothic Book" pitchFamily="34" charset="0"/>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19050</xdr:colOff>
      <xdr:row>0</xdr:row>
      <xdr:rowOff>95250</xdr:rowOff>
    </xdr:from>
    <xdr:to>
      <xdr:col>2</xdr:col>
      <xdr:colOff>581025</xdr:colOff>
      <xdr:row>3</xdr:row>
      <xdr:rowOff>38100</xdr:rowOff>
    </xdr:to>
    <xdr:pic>
      <xdr:nvPicPr>
        <xdr:cNvPr id="8733"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14300" y="95250"/>
          <a:ext cx="1628775" cy="514350"/>
        </a:xfrm>
        <a:prstGeom prst="rect">
          <a:avLst/>
        </a:prstGeom>
        <a:noFill/>
        <a:ln w="9525">
          <a:noFill/>
          <a:miter lim="800000"/>
          <a:headEnd/>
          <a:tailEnd/>
        </a:ln>
      </xdr:spPr>
    </xdr:pic>
    <xdr:clientData/>
  </xdr:twoCellAnchor>
  <xdr:twoCellAnchor editAs="absolute">
    <xdr:from>
      <xdr:col>17</xdr:col>
      <xdr:colOff>103717</xdr:colOff>
      <xdr:row>7</xdr:row>
      <xdr:rowOff>0</xdr:rowOff>
    </xdr:from>
    <xdr:to>
      <xdr:col>20</xdr:col>
      <xdr:colOff>12700</xdr:colOff>
      <xdr:row>38</xdr:row>
      <xdr:rowOff>76200</xdr:rowOff>
    </xdr:to>
    <xdr:sp macro="" textlink="">
      <xdr:nvSpPr>
        <xdr:cNvPr id="3" name="textruta 2"/>
        <xdr:cNvSpPr txBox="1"/>
      </xdr:nvSpPr>
      <xdr:spPr>
        <a:xfrm>
          <a:off x="14289617" y="1219200"/>
          <a:ext cx="2461683" cy="66929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solidFill>
                <a:sysClr val="windowText" lastClr="000000"/>
              </a:solidFill>
              <a:latin typeface="Franklin Gothic Book" pitchFamily="34" charset="0"/>
            </a:rPr>
            <a:t>Skriv bara i vita</a:t>
          </a:r>
          <a:r>
            <a:rPr lang="sv-SE" sz="1100" baseline="0">
              <a:solidFill>
                <a:sysClr val="windowText" lastClr="000000"/>
              </a:solidFill>
              <a:latin typeface="Franklin Gothic Book" pitchFamily="34" charset="0"/>
            </a:rPr>
            <a:t> rutor. </a:t>
          </a:r>
          <a:r>
            <a:rPr lang="sv-SE" sz="1100">
              <a:solidFill>
                <a:sysClr val="windowText" lastClr="000000"/>
              </a:solidFill>
              <a:latin typeface="Franklin Gothic Book" pitchFamily="34" charset="0"/>
            </a:rPr>
            <a:t>Fyll i köpt värme och uppmätt tappvarmvatten</a:t>
          </a:r>
          <a:r>
            <a:rPr lang="sv-SE" sz="1100" baseline="0">
              <a:solidFill>
                <a:sysClr val="windowText" lastClr="000000"/>
              </a:solidFill>
              <a:latin typeface="Franklin Gothic Book" pitchFamily="34" charset="0"/>
            </a:rPr>
            <a:t>  månadsvis eller årsvis.  Antal rader i tabellen kan minskas med hjälp av pilen i rutan Månad nr (B10). (Klicka i </a:t>
          </a:r>
          <a:r>
            <a:rPr lang="sv-SE" sz="1100" baseline="0">
              <a:solidFill>
                <a:sysClr val="windowText" lastClr="000000"/>
              </a:solidFill>
              <a:latin typeface="Franklin Gothic Book" pitchFamily="34" charset="0"/>
              <a:ea typeface="+mn-ea"/>
              <a:cs typeface="+mn-cs"/>
            </a:rPr>
            <a:t>Markera allt, samt  årssummor).</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Årssummor kan skrivas in direkt i  Summa-raderna för resp. år.  Månadssummor summeras automatiskt.</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Ange startmånad när mätningarna började. Månaderna räknas från  denna (</a:t>
          </a:r>
          <a:r>
            <a:rPr lang="sv-SE" sz="1100">
              <a:solidFill>
                <a:sysClr val="windowText" lastClr="000000"/>
              </a:solidFill>
              <a:latin typeface="Franklin Gothic Book" pitchFamily="34" charset="0"/>
              <a:ea typeface="+mn-ea"/>
              <a:cs typeface="+mn-cs"/>
            </a:rPr>
            <a:t>Behöver inte vara jämna kalenderår</a:t>
          </a:r>
          <a:r>
            <a:rPr lang="sv-SE" sz="1100" baseline="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sv-SE"/>
        </a:p>
        <a:p>
          <a:r>
            <a:rPr lang="sv-SE" sz="1100" baseline="0">
              <a:solidFill>
                <a:sysClr val="windowText" lastClr="000000"/>
              </a:solidFill>
              <a:latin typeface="Franklin Gothic Book" pitchFamily="34" charset="0"/>
            </a:rPr>
            <a:t>Elvärme länkas från Underlag-mätvärden el. </a:t>
          </a:r>
        </a:p>
        <a:p>
          <a:endParaRPr lang="sv-SE" sz="1100" baseline="0">
            <a:solidFill>
              <a:sysClr val="windowText" lastClr="000000"/>
            </a:solidFill>
            <a:latin typeface="Franklin Gothic Book" pitchFamily="34" charset="0"/>
          </a:endParaRPr>
        </a:p>
        <a:p>
          <a:r>
            <a:rPr lang="sv-SE" sz="1100" baseline="0">
              <a:solidFill>
                <a:sysClr val="windowText" lastClr="000000"/>
              </a:solidFill>
              <a:latin typeface="Franklin Gothic Book" pitchFamily="34" charset="0"/>
            </a:rPr>
            <a:t>Ange om värdena är uppmätta direkt (M) eller fördelade (F). Mätpunkter redovisas under flik mätplan.</a:t>
          </a:r>
        </a:p>
        <a:p>
          <a:endParaRPr lang="sv-SE" sz="1100" baseline="0">
            <a:solidFill>
              <a:sysClr val="windowText" lastClr="000000"/>
            </a:solidFill>
            <a:latin typeface="Franklin Gothic Book" pitchFamily="34" charset="0"/>
          </a:endParaRPr>
        </a:p>
        <a:p>
          <a:r>
            <a:rPr lang="sv-SE" sz="1100" baseline="0">
              <a:solidFill>
                <a:sysClr val="windowText" lastClr="000000"/>
              </a:solidFill>
              <a:latin typeface="Franklin Gothic Book" pitchFamily="34" charset="0"/>
            </a:rPr>
            <a:t>Skriv in klimatkorrigeringsfaktor.  Normalisering görs genom att kolumnen Uppvärmning  divideras med  Klimatkorrigeringsfaktor för månad eller år.  Ange metod som använts för att ta fram klimatkorrigeringsfaktorer i ruta O6.</a:t>
          </a:r>
        </a:p>
        <a:p>
          <a:endParaRPr lang="sv-SE" sz="1100" baseline="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ysClr val="windowText" lastClr="000000"/>
              </a:solidFill>
              <a:latin typeface="Franklin Gothic Book" pitchFamily="34" charset="0"/>
              <a:ea typeface="+mn-ea"/>
              <a:cs typeface="+mn-cs"/>
            </a:rPr>
            <a:t>Skriv in ev. solvärmeenergi.</a:t>
          </a:r>
        </a:p>
        <a:p>
          <a:endParaRPr lang="sv-SE" sz="1100" baseline="0">
            <a:solidFill>
              <a:sysClr val="windowText" lastClr="000000"/>
            </a:solidFill>
            <a:latin typeface="Franklin Gothic Book" pitchFamily="34" charset="0"/>
            <a:ea typeface="+mn-ea"/>
            <a:cs typeface="+mn-cs"/>
          </a:endParaRPr>
        </a:p>
        <a:p>
          <a:r>
            <a:rPr lang="sv-SE" sz="1100" baseline="0">
              <a:solidFill>
                <a:sysClr val="windowText" lastClr="000000"/>
              </a:solidFill>
              <a:latin typeface="Franklin Gothic Book" pitchFamily="34" charset="0"/>
              <a:ea typeface="+mn-ea"/>
              <a:cs typeface="+mn-cs"/>
            </a:rPr>
            <a:t>Verifik</a:t>
          </a:r>
          <a:r>
            <a:rPr lang="sv-SE" sz="1100">
              <a:solidFill>
                <a:sysClr val="windowText" lastClr="000000"/>
              </a:solidFill>
              <a:latin typeface="Franklin Gothic Book" pitchFamily="34" charset="0"/>
              <a:ea typeface="+mn-ea"/>
              <a:cs typeface="+mn-cs"/>
            </a:rPr>
            <a:t>at ska kunna visas för köpt värme, tredjepartsredovisning.</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rPr>
            <a:t>Månadsuppföljning skall enligt Svebys energiavtalsmall delges bägge parter.</a:t>
          </a:r>
        </a:p>
        <a:p>
          <a:endParaRPr lang="sv-SE" sz="1100">
            <a:solidFill>
              <a:sysClr val="windowText" lastClr="000000"/>
            </a:solidFill>
            <a:latin typeface="Franklin Gothic Book" pitchFamily="34" charset="0"/>
          </a:endParaRPr>
        </a:p>
        <a:p>
          <a:endParaRPr lang="sv-SE" sz="1100">
            <a:solidFill>
              <a:sysClr val="windowText" lastClr="000000"/>
            </a:solidFill>
            <a:latin typeface="Franklin Gothic Book"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0</xdr:row>
      <xdr:rowOff>47625</xdr:rowOff>
    </xdr:from>
    <xdr:to>
      <xdr:col>2</xdr:col>
      <xdr:colOff>685800</xdr:colOff>
      <xdr:row>2</xdr:row>
      <xdr:rowOff>161925</xdr:rowOff>
    </xdr:to>
    <xdr:pic>
      <xdr:nvPicPr>
        <xdr:cNvPr id="12783"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14300" y="47625"/>
          <a:ext cx="1714500" cy="485775"/>
        </a:xfrm>
        <a:prstGeom prst="rect">
          <a:avLst/>
        </a:prstGeom>
        <a:noFill/>
        <a:ln w="9525">
          <a:noFill/>
          <a:miter lim="800000"/>
          <a:headEnd/>
          <a:tailEnd/>
        </a:ln>
      </xdr:spPr>
    </xdr:pic>
    <xdr:clientData/>
  </xdr:twoCellAnchor>
  <xdr:twoCellAnchor editAs="absolute">
    <xdr:from>
      <xdr:col>17</xdr:col>
      <xdr:colOff>12700</xdr:colOff>
      <xdr:row>7</xdr:row>
      <xdr:rowOff>5292</xdr:rowOff>
    </xdr:from>
    <xdr:to>
      <xdr:col>21</xdr:col>
      <xdr:colOff>400050</xdr:colOff>
      <xdr:row>33</xdr:row>
      <xdr:rowOff>25400</xdr:rowOff>
    </xdr:to>
    <xdr:sp macro="" textlink="">
      <xdr:nvSpPr>
        <xdr:cNvPr id="3" name="textruta 2"/>
        <xdr:cNvSpPr txBox="1"/>
      </xdr:nvSpPr>
      <xdr:spPr>
        <a:xfrm>
          <a:off x="14478000" y="1224492"/>
          <a:ext cx="3035300" cy="5773208"/>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latin typeface="Franklin Gothic Demi" pitchFamily="34" charset="0"/>
            </a:rPr>
            <a:t>Anvisningar</a:t>
          </a:r>
        </a:p>
        <a:p>
          <a:r>
            <a:rPr lang="sv-SE" sz="1100">
              <a:solidFill>
                <a:sysClr val="windowText" lastClr="000000"/>
              </a:solidFill>
              <a:latin typeface="Franklin Gothic Book" pitchFamily="34" charset="0"/>
            </a:rPr>
            <a:t>Fyll i köpt kyla </a:t>
          </a:r>
          <a:r>
            <a:rPr lang="sv-SE" sz="1100" baseline="0">
              <a:solidFill>
                <a:sysClr val="windowText" lastClr="000000"/>
              </a:solidFill>
              <a:latin typeface="Franklin Gothic Book" pitchFamily="34" charset="0"/>
            </a:rPr>
            <a:t>i vita rutor i tillämpliga </a:t>
          </a:r>
          <a:r>
            <a:rPr lang="sv-SE" sz="1100">
              <a:solidFill>
                <a:sysClr val="windowText" lastClr="000000"/>
              </a:solidFill>
              <a:latin typeface="Franklin Gothic Book" pitchFamily="34" charset="0"/>
              <a:ea typeface="+mn-ea"/>
              <a:cs typeface="+mn-cs"/>
            </a:rPr>
            <a:t>kolumner, månadsvis eller årsvis.  Antal rader i tabellen kan minskas med hjälp av pilen i rutan Månad nr (B10). (Klicka i Markera allt, samt  årssummor). </a:t>
          </a:r>
        </a:p>
        <a:p>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Årssummor kan skrivas in direkt i  Summa-raderna för resp. år.  Månadssummor summeras automatiskt.</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Ange om värdena är uppmätta direkt (M) eller fördelade (F). Mätpunkter redovisas under flik Underlag-mätplan.</a:t>
          </a:r>
        </a:p>
        <a:p>
          <a:pPr fontAlgn="base"/>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Ange startmånad när mätningarna började. Månaderna räknas från  denna (Behöver inte vara jämna kalenderår).</a:t>
          </a:r>
        </a:p>
        <a:p>
          <a:endParaRPr lang="sv-SE" sz="1100">
            <a:solidFill>
              <a:sysClr val="windowText" lastClr="000000"/>
            </a:solidFill>
            <a:latin typeface="Franklin Gothic Book" pitchFamily="34" charset="0"/>
            <a:ea typeface="+mn-ea"/>
            <a:cs typeface="+mn-cs"/>
          </a:endParaRPr>
        </a:p>
        <a:p>
          <a:r>
            <a:rPr lang="sv-SE" sz="1100">
              <a:solidFill>
                <a:sysClr val="windowText" lastClr="000000"/>
              </a:solidFill>
              <a:latin typeface="Franklin Gothic Book" pitchFamily="34" charset="0"/>
              <a:ea typeface="+mn-ea"/>
              <a:cs typeface="+mn-cs"/>
            </a:rPr>
            <a:t>Komfortkyla ska enligt  BBR redovisas separat för icke elvärmd byggnad, där elkylan räknas upp med en faktor 3. För elvärmd byggnad sker ingen uppräkning . </a:t>
          </a:r>
        </a:p>
        <a:p>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Verifikat ska kunna visas  för köpt kyla, tredjepartsredovisning.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ysClr val="windowText" lastClr="000000"/>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latin typeface="Franklin Gothic Book" pitchFamily="34" charset="0"/>
              <a:ea typeface="+mn-ea"/>
              <a:cs typeface="+mn-cs"/>
            </a:rPr>
            <a:t>Månadsuppföljning skall enligt Svebys energiavtalsmall delges bägge parter.</a:t>
          </a:r>
        </a:p>
        <a:p>
          <a:endParaRPr lang="sv-SE" sz="1100">
            <a:solidFill>
              <a:sysClr val="windowText" lastClr="000000"/>
            </a:solidFill>
            <a:latin typeface="Franklin Gothic Book" pitchFamily="34" charset="0"/>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85725</xdr:colOff>
      <xdr:row>0</xdr:row>
      <xdr:rowOff>85725</xdr:rowOff>
    </xdr:from>
    <xdr:to>
      <xdr:col>2</xdr:col>
      <xdr:colOff>123825</xdr:colOff>
      <xdr:row>2</xdr:row>
      <xdr:rowOff>133350</xdr:rowOff>
    </xdr:to>
    <xdr:pic>
      <xdr:nvPicPr>
        <xdr:cNvPr id="13806"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257300" cy="428625"/>
        </a:xfrm>
        <a:prstGeom prst="rect">
          <a:avLst/>
        </a:prstGeom>
        <a:noFill/>
        <a:ln w="9525">
          <a:noFill/>
          <a:miter lim="800000"/>
          <a:headEnd/>
          <a:tailEnd/>
        </a:ln>
      </xdr:spPr>
    </xdr:pic>
    <xdr:clientData/>
  </xdr:twoCellAnchor>
  <xdr:twoCellAnchor editAs="absolute">
    <xdr:from>
      <xdr:col>13</xdr:col>
      <xdr:colOff>74839</xdr:colOff>
      <xdr:row>6</xdr:row>
      <xdr:rowOff>200025</xdr:rowOff>
    </xdr:from>
    <xdr:to>
      <xdr:col>16</xdr:col>
      <xdr:colOff>373289</xdr:colOff>
      <xdr:row>34</xdr:row>
      <xdr:rowOff>79375</xdr:rowOff>
    </xdr:to>
    <xdr:sp macro="" textlink="">
      <xdr:nvSpPr>
        <xdr:cNvPr id="7" name="textruta 6"/>
        <xdr:cNvSpPr txBox="1"/>
      </xdr:nvSpPr>
      <xdr:spPr>
        <a:xfrm>
          <a:off x="11426825" y="1228725"/>
          <a:ext cx="2336800" cy="581025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sz="1100">
            <a:latin typeface="Franklin Gothic Demi" pitchFamily="34" charset="0"/>
          </a:endParaRPr>
        </a:p>
        <a:p>
          <a:endParaRPr lang="sv-SE" sz="110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Fyll i vita rutor för köpt och egenproducerad el månadsvis eller årsvis.  Antal rader i tabellen kan minskas med hjälp av pilen i rutan Månad nr (B10). (Klicka i Markera allt, samt  årssummor). </a:t>
          </a:r>
        </a:p>
        <a:p>
          <a:endParaRPr lang="sv-SE" sz="1100" baseline="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Årssummor kan skrivas in direkt i  Summa-raderna för resp. år.  Månadssummor summeras automatiskt.</a:t>
          </a:r>
        </a:p>
        <a:p>
          <a:endParaRPr lang="sv-SE" sz="1100" baseline="0">
            <a:solidFill>
              <a:schemeClr val="dk1"/>
            </a:solidFill>
            <a:latin typeface="+mn-lt"/>
            <a:ea typeface="+mn-ea"/>
            <a:cs typeface="+mn-cs"/>
          </a:endParaRPr>
        </a:p>
        <a:p>
          <a:r>
            <a:rPr lang="sv-SE" sz="1100" baseline="0">
              <a:solidFill>
                <a:schemeClr val="dk1"/>
              </a:solidFill>
              <a:latin typeface="Franklin Gothic Book" pitchFamily="34" charset="0"/>
              <a:ea typeface="+mn-ea"/>
              <a:cs typeface="+mn-cs"/>
            </a:rPr>
            <a:t>Elvärme och elkyla dras av från köpt driftel och redovisas under värme resp. kyla. </a:t>
          </a:r>
          <a:endParaRPr lang="sv-SE" sz="1100">
            <a:solidFill>
              <a:schemeClr val="dk1"/>
            </a:solidFill>
            <a:latin typeface="Franklin Gothic Book" pitchFamily="34" charset="0"/>
            <a:ea typeface="+mn-ea"/>
            <a:cs typeface="+mn-cs"/>
          </a:endParaRPr>
        </a:p>
        <a:p>
          <a:pPr eaLnBrk="1" fontAlgn="base" latinLnBrk="0" hangingPunct="1"/>
          <a:endParaRPr lang="sv-SE" sz="1100" baseline="0">
            <a:solidFill>
              <a:schemeClr val="dk1"/>
            </a:solidFill>
            <a:latin typeface="Franklin Gothic Book" pitchFamily="34" charset="0"/>
            <a:ea typeface="+mn-ea"/>
            <a:cs typeface="+mn-cs"/>
          </a:endParaRPr>
        </a:p>
        <a:p>
          <a:r>
            <a:rPr lang="sv-SE" sz="1100" baseline="0">
              <a:solidFill>
                <a:schemeClr val="dk1"/>
              </a:solidFill>
              <a:latin typeface="Franklin Gothic Book" pitchFamily="34" charset="0"/>
              <a:ea typeface="+mn-ea"/>
              <a:cs typeface="+mn-cs"/>
            </a:rPr>
            <a:t>Ange om värdena är uppmätta direkt (M) eller fördelade (F). Mätpunkter redovisas under flik Underlag-mätplan.</a:t>
          </a:r>
          <a:endParaRPr lang="sv-SE">
            <a:latin typeface="Franklin Gothic Book"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Ange startmånad</a:t>
          </a:r>
          <a:r>
            <a:rPr lang="sv-SE" sz="1100" baseline="0">
              <a:solidFill>
                <a:schemeClr val="dk1"/>
              </a:solidFill>
              <a:latin typeface="Franklin Gothic Book" pitchFamily="34" charset="0"/>
              <a:ea typeface="+mn-ea"/>
              <a:cs typeface="+mn-cs"/>
            </a:rPr>
            <a:t> när mätningarna började. Månadsnummer räknas från denna. </a:t>
          </a:r>
        </a:p>
        <a:p>
          <a:endParaRPr lang="sv-SE" sz="110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Verifikat ska kunna visas, tredjepartsredovisning.</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Franklin Gothic Book" pitchFamily="34" charset="0"/>
              <a:ea typeface="+mn-ea"/>
              <a:cs typeface="+mn-cs"/>
            </a:rPr>
            <a:t>Månadsuppföljning skall enligt Svebys energiavtalsmall delges bägge parter.</a:t>
          </a:r>
          <a:endParaRPr lang="sv-SE">
            <a:latin typeface="Franklin Gothic Book" pitchFamily="34" charset="0"/>
          </a:endParaRPr>
        </a:p>
        <a:p>
          <a:endParaRPr lang="sv-SE" sz="1100">
            <a:solidFill>
              <a:schemeClr val="dk1"/>
            </a:solidFill>
            <a:latin typeface="Franklin Gothic Book" pitchFamily="34" charset="0"/>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12</xdr:col>
      <xdr:colOff>31750</xdr:colOff>
      <xdr:row>6</xdr:row>
      <xdr:rowOff>0</xdr:rowOff>
    </xdr:from>
    <xdr:to>
      <xdr:col>16</xdr:col>
      <xdr:colOff>282575</xdr:colOff>
      <xdr:row>19</xdr:row>
      <xdr:rowOff>88900</xdr:rowOff>
    </xdr:to>
    <xdr:sp macro="" textlink="">
      <xdr:nvSpPr>
        <xdr:cNvPr id="2" name="textruta 1"/>
        <xdr:cNvSpPr txBox="1"/>
      </xdr:nvSpPr>
      <xdr:spPr>
        <a:xfrm>
          <a:off x="14052550" y="1295400"/>
          <a:ext cx="2778125" cy="3200400"/>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latin typeface="Franklin Gothic Demi" pitchFamily="34" charset="0"/>
              <a:ea typeface="+mn-ea"/>
              <a:cs typeface="+mn-cs"/>
            </a:rPr>
            <a:t>Anvisningar</a:t>
          </a:r>
          <a:endParaRPr lang="sv-SE">
            <a:latin typeface="Franklin Gothic Demi" pitchFamily="34" charset="0"/>
          </a:endParaRPr>
        </a:p>
        <a:p>
          <a:endParaRPr lang="sv-SE" sz="1100" b="0" i="0">
            <a:solidFill>
              <a:schemeClr val="dk1"/>
            </a:solidFill>
            <a:latin typeface="Franklin Gothic Book"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latin typeface="Franklin Gothic Book" pitchFamily="34" charset="0"/>
              <a:ea typeface="+mn-ea"/>
              <a:cs typeface="+mn-cs"/>
            </a:rPr>
            <a:t>Mätplan skall innehålla uppgifter om mätare som använts vid verifieringen dvs. mätartyp,</a:t>
          </a:r>
          <a:r>
            <a:rPr lang="sv-SE" sz="1100" b="0" i="0" baseline="0">
              <a:solidFill>
                <a:schemeClr val="dk1"/>
              </a:solidFill>
              <a:latin typeface="Franklin Gothic Book" pitchFamily="34" charset="0"/>
              <a:ea typeface="+mn-ea"/>
              <a:cs typeface="+mn-cs"/>
            </a:rPr>
            <a:t> placering </a:t>
          </a:r>
          <a:r>
            <a:rPr lang="sv-SE" sz="1100" b="0" i="0">
              <a:solidFill>
                <a:schemeClr val="dk1"/>
              </a:solidFill>
              <a:latin typeface="Franklin Gothic Book" pitchFamily="34" charset="0"/>
              <a:ea typeface="+mn-ea"/>
              <a:cs typeface="+mn-cs"/>
            </a:rPr>
            <a:t>och ID samt betjäningsområde, samt om/vilka värden som är fördelade och i så fall i Anm-rutan vilken fördelningsprincip som använts.</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Ange även mätare som installerats för att kunna korrigera debiteringsmätare, t.ex. skilja på hushållsenergi och fastighetsenergi.</a:t>
          </a:r>
        </a:p>
        <a:p>
          <a:endParaRPr lang="sv-SE" sz="1100" b="0" i="0">
            <a:solidFill>
              <a:schemeClr val="dk1"/>
            </a:solidFill>
            <a:latin typeface="Franklin Gothic Book" pitchFamily="34" charset="0"/>
            <a:ea typeface="+mn-ea"/>
            <a:cs typeface="+mn-cs"/>
          </a:endParaRPr>
        </a:p>
        <a:p>
          <a:r>
            <a:rPr lang="sv-SE" sz="1100" b="0" i="0">
              <a:solidFill>
                <a:schemeClr val="dk1"/>
              </a:solidFill>
              <a:latin typeface="Franklin Gothic Book" pitchFamily="34" charset="0"/>
              <a:ea typeface="+mn-ea"/>
              <a:cs typeface="+mn-cs"/>
            </a:rPr>
            <a:t>Bifoga gärna en skiss på hur</a:t>
          </a:r>
          <a:r>
            <a:rPr lang="sv-SE" sz="1100" b="0" i="0" baseline="0">
              <a:solidFill>
                <a:schemeClr val="dk1"/>
              </a:solidFill>
              <a:latin typeface="Franklin Gothic Book" pitchFamily="34" charset="0"/>
              <a:ea typeface="+mn-ea"/>
              <a:cs typeface="+mn-cs"/>
            </a:rPr>
            <a:t> mätsyetmet hänger ihop.</a:t>
          </a:r>
          <a:endParaRPr lang="sv-SE" sz="1100" b="0" i="0">
            <a:solidFill>
              <a:schemeClr val="dk1"/>
            </a:solidFill>
            <a:latin typeface="Franklin Gothic Book" pitchFamily="34" charset="0"/>
            <a:ea typeface="+mn-ea"/>
            <a:cs typeface="+mn-cs"/>
          </a:endParaRPr>
        </a:p>
      </xdr:txBody>
    </xdr:sp>
    <xdr:clientData/>
  </xdr:twoCellAnchor>
  <xdr:twoCellAnchor editAs="absolute">
    <xdr:from>
      <xdr:col>1</xdr:col>
      <xdr:colOff>0</xdr:colOff>
      <xdr:row>0</xdr:row>
      <xdr:rowOff>85725</xdr:rowOff>
    </xdr:from>
    <xdr:to>
      <xdr:col>1</xdr:col>
      <xdr:colOff>1647825</xdr:colOff>
      <xdr:row>3</xdr:row>
      <xdr:rowOff>47625</xdr:rowOff>
    </xdr:to>
    <xdr:pic>
      <xdr:nvPicPr>
        <xdr:cNvPr id="17540" name="Bild 1" descr="Sveby_logo_bramsch Stor_RGB"/>
        <xdr:cNvPicPr>
          <a:picLocks noChangeAspect="1" noChangeArrowheads="1"/>
        </xdr:cNvPicPr>
      </xdr:nvPicPr>
      <xdr:blipFill>
        <a:blip xmlns:r="http://schemas.openxmlformats.org/officeDocument/2006/relationships" r:embed="rId1" cstate="print"/>
        <a:srcRect/>
        <a:stretch>
          <a:fillRect/>
        </a:stretch>
      </xdr:blipFill>
      <xdr:spPr bwMode="auto">
        <a:xfrm>
          <a:off x="104775" y="85725"/>
          <a:ext cx="164782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lumMod val="75000"/>
          </a:schemeClr>
        </a:solidFill>
        <a:ln w="9525" cmpd="sng">
          <a:solidFill>
            <a:schemeClr val="tx1"/>
          </a:solidFill>
        </a:ln>
      </a:spPr>
      <a:bodyPr vertOverflow="clip" wrap="square" rtlCol="0" anchor="t"/>
      <a:lstStyle>
        <a:defPPr>
          <a:defRPr sz="1100">
            <a:solidFill>
              <a:schemeClr val="dk1"/>
            </a:solidFill>
            <a:latin typeface="Franklin Gothic Demi"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sheetPr>
    <pageSetUpPr fitToPage="1"/>
  </sheetPr>
  <dimension ref="A1:Y97"/>
  <sheetViews>
    <sheetView zoomScale="75" zoomScaleNormal="75" workbookViewId="0">
      <selection activeCell="G30" sqref="G30"/>
    </sheetView>
  </sheetViews>
  <sheetFormatPr defaultRowHeight="15"/>
  <cols>
    <col min="1" max="1" width="0.85546875" customWidth="1"/>
    <col min="2" max="2" width="21.5703125" customWidth="1"/>
    <col min="3" max="3" width="16" customWidth="1"/>
    <col min="4" max="4" width="15.42578125" customWidth="1"/>
    <col min="5" max="5" width="14.42578125" customWidth="1"/>
    <col min="6" max="6" width="12.7109375" customWidth="1"/>
    <col min="7" max="7" width="13.140625" customWidth="1"/>
    <col min="8" max="8" width="1.5703125" customWidth="1"/>
    <col min="12" max="12" width="11.85546875" customWidth="1"/>
  </cols>
  <sheetData>
    <row r="1" spans="1:25" ht="8.25" customHeight="1">
      <c r="A1" s="4"/>
      <c r="B1" s="2"/>
      <c r="C1" s="2"/>
      <c r="D1" s="3"/>
      <c r="E1" s="3"/>
      <c r="F1" s="3"/>
      <c r="G1" s="3"/>
      <c r="H1" s="3"/>
      <c r="I1" s="20"/>
      <c r="J1" s="20"/>
      <c r="K1" s="20"/>
      <c r="L1" s="20"/>
      <c r="M1" s="20"/>
      <c r="N1" s="20"/>
      <c r="O1" s="20"/>
      <c r="P1" s="20"/>
      <c r="Q1" s="20"/>
      <c r="R1" s="20"/>
      <c r="S1" s="20"/>
      <c r="T1" s="20"/>
      <c r="U1" s="20"/>
      <c r="V1" s="20"/>
      <c r="W1" s="20"/>
      <c r="X1" s="20"/>
      <c r="Y1" s="20"/>
    </row>
    <row r="2" spans="1:25" ht="24">
      <c r="A2" s="4"/>
      <c r="B2" s="1"/>
      <c r="C2" s="2"/>
      <c r="D2" s="29" t="s">
        <v>9</v>
      </c>
      <c r="E2" s="3"/>
      <c r="F2" s="3"/>
      <c r="G2" s="3"/>
      <c r="H2" s="3"/>
      <c r="I2" s="20"/>
      <c r="J2" s="20"/>
      <c r="K2" s="20"/>
      <c r="L2" s="20"/>
      <c r="M2" s="20"/>
      <c r="N2" s="20"/>
      <c r="O2" s="20"/>
      <c r="P2" s="20"/>
      <c r="Q2" s="20"/>
      <c r="R2" s="20"/>
      <c r="S2" s="20"/>
      <c r="T2" s="20"/>
      <c r="U2" s="20"/>
      <c r="V2" s="20"/>
      <c r="W2" s="20"/>
      <c r="X2" s="20"/>
      <c r="Y2" s="20"/>
    </row>
    <row r="3" spans="1:25" ht="18">
      <c r="A3" s="4"/>
      <c r="B3" s="1"/>
      <c r="C3" s="2"/>
      <c r="D3" s="2"/>
      <c r="E3" s="3"/>
      <c r="F3" s="3"/>
      <c r="G3" s="3"/>
      <c r="H3" s="3"/>
      <c r="I3" s="20"/>
      <c r="J3" s="20"/>
      <c r="K3" s="20"/>
      <c r="L3" s="20"/>
      <c r="M3" s="20"/>
      <c r="N3" s="20"/>
      <c r="O3" s="20"/>
      <c r="P3" s="20"/>
      <c r="Q3" s="20"/>
      <c r="R3" s="20"/>
      <c r="S3" s="20"/>
      <c r="T3" s="20"/>
      <c r="U3" s="20"/>
      <c r="V3" s="20"/>
      <c r="W3" s="20"/>
      <c r="X3" s="20"/>
      <c r="Y3" s="20"/>
    </row>
    <row r="4" spans="1:25" ht="19.5">
      <c r="A4" s="6"/>
      <c r="B4" s="7"/>
      <c r="C4" s="8"/>
      <c r="D4" s="8"/>
      <c r="E4" s="9"/>
      <c r="F4" s="3"/>
      <c r="G4" s="3"/>
      <c r="H4" s="3"/>
      <c r="I4" s="20"/>
      <c r="J4" s="20"/>
      <c r="K4" s="20"/>
      <c r="L4" s="20"/>
      <c r="M4" s="20"/>
      <c r="N4" s="20"/>
      <c r="O4" s="20"/>
      <c r="P4" s="20"/>
      <c r="Q4" s="20"/>
      <c r="R4" s="20"/>
      <c r="S4" s="20"/>
      <c r="T4" s="20"/>
      <c r="U4" s="20"/>
      <c r="V4" s="20"/>
      <c r="W4" s="20"/>
      <c r="X4" s="20"/>
      <c r="Y4" s="20"/>
    </row>
    <row r="5" spans="1:25" ht="18" customHeight="1">
      <c r="A5" s="6"/>
      <c r="B5" s="27" t="s">
        <v>206</v>
      </c>
      <c r="C5" s="375"/>
      <c r="D5" s="376"/>
      <c r="E5" s="377"/>
      <c r="F5" s="3"/>
      <c r="G5" s="11" t="s">
        <v>62</v>
      </c>
      <c r="H5" s="3"/>
      <c r="I5" s="20"/>
      <c r="J5" s="20"/>
      <c r="K5" s="20"/>
      <c r="L5" s="20"/>
      <c r="M5" s="20"/>
      <c r="N5" s="20"/>
      <c r="O5" s="20"/>
      <c r="P5" s="20"/>
      <c r="Q5" s="20"/>
      <c r="R5" s="20"/>
      <c r="S5" s="20"/>
      <c r="T5" s="20"/>
      <c r="U5" s="20"/>
      <c r="V5" s="20"/>
      <c r="W5" s="20"/>
      <c r="X5" s="20"/>
      <c r="Y5" s="20"/>
    </row>
    <row r="6" spans="1:25" ht="3" customHeight="1">
      <c r="A6" s="6"/>
      <c r="B6" s="16"/>
      <c r="C6" s="166"/>
      <c r="D6" s="166"/>
      <c r="E6" s="166"/>
      <c r="F6" s="7"/>
      <c r="G6" s="7"/>
      <c r="H6" s="3"/>
      <c r="I6" s="20" t="s">
        <v>23</v>
      </c>
      <c r="J6" s="20"/>
      <c r="K6" s="20"/>
      <c r="L6" s="20"/>
      <c r="M6" s="20"/>
      <c r="N6" s="20"/>
      <c r="O6" s="20"/>
      <c r="P6" s="20"/>
      <c r="Q6" s="20"/>
      <c r="R6" s="20"/>
      <c r="S6" s="20"/>
      <c r="T6" s="20"/>
      <c r="U6" s="20"/>
      <c r="V6" s="20"/>
      <c r="W6" s="20"/>
      <c r="X6" s="20"/>
      <c r="Y6" s="20"/>
    </row>
    <row r="7" spans="1:25" ht="18" customHeight="1">
      <c r="A7" s="6"/>
      <c r="B7" s="15" t="s">
        <v>27</v>
      </c>
      <c r="C7" s="375"/>
      <c r="D7" s="371"/>
      <c r="E7" s="372"/>
      <c r="F7" s="5"/>
      <c r="G7" s="237"/>
      <c r="H7" s="5"/>
      <c r="I7" s="20"/>
      <c r="J7" s="20"/>
      <c r="K7" s="20"/>
      <c r="L7" s="20"/>
      <c r="M7" s="20"/>
      <c r="N7" s="20"/>
      <c r="O7" s="20"/>
      <c r="P7" s="20"/>
      <c r="Q7" s="20"/>
      <c r="R7" s="20"/>
      <c r="S7" s="20"/>
      <c r="T7" s="20"/>
      <c r="U7" s="20"/>
      <c r="V7" s="20"/>
      <c r="W7" s="20"/>
      <c r="X7" s="20"/>
      <c r="Y7" s="20"/>
    </row>
    <row r="8" spans="1:25" ht="3" customHeight="1">
      <c r="A8" s="6"/>
      <c r="B8" s="15"/>
      <c r="C8" s="13"/>
      <c r="D8" s="13"/>
      <c r="E8" s="13"/>
      <c r="F8" s="5"/>
      <c r="G8" s="238"/>
      <c r="H8" s="5"/>
      <c r="I8" s="20"/>
      <c r="J8" s="20"/>
      <c r="K8" s="20"/>
      <c r="L8" s="20"/>
      <c r="M8" s="20"/>
      <c r="N8" s="20"/>
      <c r="O8" s="20"/>
      <c r="P8" s="20"/>
      <c r="Q8" s="20"/>
      <c r="R8" s="20"/>
      <c r="S8" s="20"/>
      <c r="T8" s="20"/>
      <c r="U8" s="20"/>
      <c r="V8" s="20"/>
      <c r="W8" s="20"/>
      <c r="X8" s="20"/>
      <c r="Y8" s="20"/>
    </row>
    <row r="9" spans="1:25" ht="17.25" customHeight="1">
      <c r="A9" s="6"/>
      <c r="B9" s="15" t="s">
        <v>64</v>
      </c>
      <c r="C9" s="367"/>
      <c r="D9" s="368"/>
      <c r="E9" s="366"/>
      <c r="F9" s="17" t="s">
        <v>26</v>
      </c>
      <c r="G9" s="235"/>
      <c r="H9" s="5"/>
      <c r="I9" s="20"/>
      <c r="J9" s="20"/>
      <c r="K9" s="20"/>
      <c r="L9" s="20"/>
      <c r="M9" s="20"/>
      <c r="N9" s="20"/>
      <c r="O9" s="20"/>
      <c r="P9" s="20"/>
      <c r="Q9" s="20"/>
      <c r="R9" s="20"/>
      <c r="S9" s="20"/>
      <c r="T9" s="20"/>
      <c r="U9" s="20"/>
      <c r="V9" s="20"/>
      <c r="W9" s="20"/>
      <c r="X9" s="20"/>
      <c r="Y9" s="20"/>
    </row>
    <row r="10" spans="1:25" ht="3" customHeight="1">
      <c r="A10" s="6"/>
      <c r="B10" s="15"/>
      <c r="C10" s="11"/>
      <c r="D10" s="11"/>
      <c r="E10" s="11"/>
      <c r="F10" s="5"/>
      <c r="G10" s="238"/>
      <c r="H10" s="5"/>
      <c r="I10" s="20"/>
      <c r="J10" s="20"/>
      <c r="K10" s="20"/>
      <c r="L10" s="20"/>
      <c r="M10" s="20"/>
      <c r="N10" s="20"/>
      <c r="O10" s="20"/>
      <c r="P10" s="20"/>
      <c r="Q10" s="20"/>
      <c r="R10" s="20"/>
      <c r="S10" s="20"/>
      <c r="T10" s="20"/>
      <c r="U10" s="20"/>
      <c r="V10" s="20"/>
      <c r="W10" s="20"/>
      <c r="X10" s="20"/>
      <c r="Y10" s="20"/>
    </row>
    <row r="11" spans="1:25" ht="18" customHeight="1">
      <c r="A11" s="6"/>
      <c r="B11" s="27" t="s">
        <v>1</v>
      </c>
      <c r="C11" s="369"/>
      <c r="D11" s="368"/>
      <c r="E11" s="366"/>
      <c r="F11" s="17" t="s">
        <v>26</v>
      </c>
      <c r="G11" s="237"/>
      <c r="H11" s="5"/>
      <c r="I11" s="20"/>
      <c r="J11" s="20"/>
      <c r="K11" s="20"/>
      <c r="L11" s="20"/>
      <c r="M11" s="20"/>
      <c r="N11" s="20"/>
      <c r="O11" s="20"/>
      <c r="P11" s="20"/>
      <c r="Q11" s="20"/>
      <c r="R11" s="20"/>
      <c r="S11" s="20"/>
      <c r="T11" s="20"/>
      <c r="U11" s="20"/>
      <c r="V11" s="20"/>
      <c r="W11" s="20"/>
      <c r="X11" s="20"/>
      <c r="Y11" s="20"/>
    </row>
    <row r="12" spans="1:25" ht="17.25" customHeight="1">
      <c r="A12" s="6"/>
      <c r="B12" s="13" t="s">
        <v>29</v>
      </c>
      <c r="C12" s="369"/>
      <c r="D12" s="368"/>
      <c r="E12" s="366"/>
      <c r="F12" s="17"/>
      <c r="G12" s="238"/>
      <c r="H12" s="5"/>
      <c r="I12" s="20"/>
      <c r="J12" s="20"/>
      <c r="K12" s="20"/>
      <c r="L12" s="20"/>
      <c r="M12" s="20"/>
      <c r="N12" s="20"/>
      <c r="O12" s="20"/>
      <c r="P12" s="20"/>
      <c r="Q12" s="20"/>
      <c r="R12" s="20"/>
      <c r="S12" s="20"/>
      <c r="T12" s="20"/>
      <c r="U12" s="20"/>
      <c r="V12" s="20"/>
      <c r="W12" s="20"/>
      <c r="X12" s="20"/>
      <c r="Y12" s="20"/>
    </row>
    <row r="13" spans="1:25" ht="17.25" customHeight="1">
      <c r="A13" s="6"/>
      <c r="B13" s="13" t="s">
        <v>30</v>
      </c>
      <c r="C13" s="369"/>
      <c r="D13" s="368"/>
      <c r="E13" s="366"/>
      <c r="F13" s="17" t="s">
        <v>207</v>
      </c>
      <c r="G13" s="235"/>
      <c r="H13" s="5"/>
      <c r="I13" s="20"/>
      <c r="J13" s="20"/>
      <c r="K13" s="20"/>
      <c r="L13" s="20"/>
      <c r="M13" s="20"/>
      <c r="N13" s="20"/>
      <c r="O13" s="20"/>
      <c r="P13" s="20"/>
      <c r="Q13" s="20"/>
      <c r="R13" s="20"/>
      <c r="S13" s="20"/>
      <c r="T13" s="20"/>
      <c r="U13" s="20"/>
      <c r="V13" s="20"/>
      <c r="W13" s="20"/>
      <c r="X13" s="20"/>
      <c r="Y13" s="20"/>
    </row>
    <row r="14" spans="1:25" ht="18" customHeight="1">
      <c r="A14" s="6"/>
      <c r="B14" s="13" t="s">
        <v>208</v>
      </c>
      <c r="C14" s="370"/>
      <c r="D14" s="371"/>
      <c r="E14" s="372"/>
      <c r="F14" s="17"/>
      <c r="G14" s="238"/>
      <c r="H14" s="5"/>
      <c r="I14" s="20"/>
      <c r="J14" s="20"/>
      <c r="K14" s="20"/>
      <c r="L14" s="20"/>
      <c r="M14" s="20"/>
      <c r="N14" s="20"/>
      <c r="O14" s="20"/>
      <c r="P14" s="20"/>
      <c r="Q14" s="20"/>
      <c r="R14" s="20"/>
      <c r="S14" s="20"/>
      <c r="T14" s="20"/>
      <c r="U14" s="20"/>
      <c r="V14" s="20"/>
      <c r="W14" s="20"/>
      <c r="X14" s="20"/>
      <c r="Y14" s="20"/>
    </row>
    <row r="15" spans="1:25" ht="3" customHeight="1">
      <c r="A15" s="6"/>
      <c r="B15" s="11"/>
      <c r="C15" s="11"/>
      <c r="D15" s="11"/>
      <c r="E15" s="11"/>
      <c r="F15" s="17"/>
      <c r="G15" s="238"/>
      <c r="H15" s="5"/>
      <c r="I15" s="20"/>
      <c r="J15" s="20"/>
      <c r="K15" s="20"/>
      <c r="L15" s="20"/>
      <c r="M15" s="20"/>
      <c r="N15" s="20"/>
      <c r="O15" s="20"/>
      <c r="P15" s="20"/>
      <c r="Q15" s="20"/>
      <c r="R15" s="20"/>
      <c r="S15" s="20"/>
      <c r="T15" s="20"/>
      <c r="U15" s="20"/>
      <c r="V15" s="20"/>
      <c r="W15" s="20"/>
      <c r="X15" s="20"/>
      <c r="Y15" s="20"/>
    </row>
    <row r="16" spans="1:25" ht="18" customHeight="1">
      <c r="A16" s="6"/>
      <c r="B16" s="27" t="s">
        <v>0</v>
      </c>
      <c r="C16" s="367"/>
      <c r="D16" s="374"/>
      <c r="E16" s="378"/>
      <c r="F16" s="17" t="s">
        <v>26</v>
      </c>
      <c r="G16" s="237"/>
      <c r="H16" s="5"/>
      <c r="I16" s="20"/>
      <c r="J16" s="20"/>
      <c r="K16" s="20"/>
      <c r="L16" s="20"/>
      <c r="M16" s="20"/>
      <c r="N16" s="20"/>
      <c r="O16" s="20"/>
      <c r="P16" s="20"/>
      <c r="Q16" s="20"/>
      <c r="R16" s="20"/>
      <c r="S16" s="20"/>
      <c r="T16" s="20"/>
      <c r="U16" s="20"/>
      <c r="V16" s="20"/>
      <c r="W16" s="20"/>
      <c r="X16" s="20"/>
      <c r="Y16" s="20"/>
    </row>
    <row r="17" spans="1:25" ht="17.25" customHeight="1">
      <c r="A17" s="6"/>
      <c r="B17" s="6" t="s">
        <v>29</v>
      </c>
      <c r="C17" s="379"/>
      <c r="D17" s="374"/>
      <c r="E17" s="378"/>
      <c r="F17" s="17"/>
      <c r="G17" s="5"/>
      <c r="H17" s="14"/>
      <c r="I17" s="20"/>
      <c r="J17" s="20"/>
      <c r="K17" s="20"/>
      <c r="L17" s="20"/>
      <c r="M17" s="20"/>
      <c r="N17" s="20"/>
      <c r="O17" s="20"/>
      <c r="P17" s="20"/>
      <c r="Q17" s="20"/>
      <c r="R17" s="20"/>
      <c r="S17" s="20"/>
      <c r="T17" s="20"/>
      <c r="U17" s="20"/>
      <c r="V17" s="20"/>
      <c r="W17" s="20"/>
      <c r="X17" s="20"/>
      <c r="Y17" s="20"/>
    </row>
    <row r="18" spans="1:25" ht="18" customHeight="1">
      <c r="A18" s="6"/>
      <c r="B18" s="6" t="s">
        <v>30</v>
      </c>
      <c r="C18" s="373"/>
      <c r="D18" s="374"/>
      <c r="E18" s="378"/>
      <c r="F18" s="17" t="s">
        <v>207</v>
      </c>
      <c r="G18" s="347"/>
      <c r="H18" s="5"/>
      <c r="I18" s="20"/>
      <c r="J18" s="20"/>
      <c r="K18" s="20"/>
      <c r="L18" s="20"/>
      <c r="M18" s="20"/>
      <c r="N18" s="20"/>
      <c r="O18" s="20"/>
      <c r="P18" s="20"/>
      <c r="Q18" s="20"/>
      <c r="R18" s="20"/>
      <c r="S18" s="20"/>
      <c r="T18" s="20"/>
      <c r="U18" s="20"/>
      <c r="V18" s="20"/>
      <c r="W18" s="20"/>
      <c r="X18" s="20"/>
      <c r="Y18" s="20"/>
    </row>
    <row r="19" spans="1:25" ht="18" customHeight="1">
      <c r="A19" s="6"/>
      <c r="B19" s="6" t="s">
        <v>208</v>
      </c>
      <c r="C19" s="373"/>
      <c r="D19" s="374"/>
      <c r="E19" s="372"/>
      <c r="F19" s="5"/>
      <c r="G19" s="5"/>
      <c r="H19" s="5"/>
      <c r="I19" s="20"/>
      <c r="J19" s="20"/>
      <c r="K19" s="20"/>
      <c r="L19" s="20"/>
      <c r="M19" s="20"/>
      <c r="N19" s="20"/>
      <c r="O19" s="20"/>
      <c r="P19" s="20"/>
      <c r="Q19" s="20"/>
      <c r="R19" s="20"/>
      <c r="S19" s="20"/>
      <c r="T19" s="20"/>
      <c r="U19" s="20"/>
      <c r="V19" s="20"/>
      <c r="W19" s="20"/>
      <c r="X19" s="20"/>
      <c r="Y19" s="20"/>
    </row>
    <row r="20" spans="1:25" ht="3" customHeight="1">
      <c r="A20" s="6"/>
      <c r="B20" s="6"/>
      <c r="C20" s="6"/>
      <c r="D20" s="6"/>
      <c r="E20" s="11"/>
      <c r="F20" s="11"/>
      <c r="G20" s="5"/>
      <c r="H20" s="11"/>
      <c r="I20" s="20"/>
      <c r="J20" s="20"/>
      <c r="K20" s="20"/>
      <c r="L20" s="20"/>
      <c r="M20" s="20"/>
      <c r="N20" s="20"/>
      <c r="O20" s="20"/>
      <c r="P20" s="20"/>
      <c r="Q20" s="20"/>
      <c r="R20" s="20"/>
      <c r="S20" s="20"/>
      <c r="T20" s="20"/>
      <c r="U20" s="20"/>
      <c r="V20" s="20"/>
      <c r="W20" s="20"/>
      <c r="X20" s="20"/>
      <c r="Y20" s="20"/>
    </row>
    <row r="21" spans="1:25" ht="18" customHeight="1">
      <c r="A21" s="4"/>
      <c r="B21" s="27" t="s">
        <v>241</v>
      </c>
      <c r="C21" s="6"/>
      <c r="D21" s="6"/>
      <c r="E21" s="11"/>
      <c r="F21" s="11"/>
      <c r="G21" s="5"/>
      <c r="H21" s="11"/>
      <c r="I21" s="20"/>
      <c r="J21" s="20"/>
      <c r="K21" s="20"/>
      <c r="L21" s="20"/>
      <c r="M21" s="20"/>
      <c r="N21" s="20"/>
      <c r="O21" s="20"/>
      <c r="P21" s="20"/>
      <c r="Q21" s="20"/>
      <c r="R21" s="20"/>
      <c r="S21" s="20"/>
      <c r="T21" s="20"/>
      <c r="U21" s="20"/>
      <c r="V21" s="20"/>
      <c r="W21" s="20"/>
      <c r="X21" s="20"/>
      <c r="Y21" s="20"/>
    </row>
    <row r="22" spans="1:25" ht="18" customHeight="1">
      <c r="A22" s="4"/>
      <c r="B22" s="15" t="s">
        <v>233</v>
      </c>
      <c r="C22" s="365"/>
      <c r="D22" s="366"/>
      <c r="E22" s="11" t="s">
        <v>240</v>
      </c>
      <c r="F22" s="359">
        <f>F24+F25+F26+F27</f>
        <v>2</v>
      </c>
      <c r="G22" s="13" t="s">
        <v>88</v>
      </c>
      <c r="H22" s="11"/>
      <c r="I22" s="20"/>
      <c r="J22" s="20"/>
      <c r="K22" s="20"/>
      <c r="L22" s="20"/>
      <c r="M22" s="20"/>
      <c r="N22" s="20"/>
      <c r="O22" s="20"/>
      <c r="P22" s="20"/>
      <c r="Q22" s="20"/>
      <c r="R22" s="20"/>
      <c r="S22" s="20"/>
      <c r="T22" s="20"/>
      <c r="U22" s="20"/>
      <c r="V22" s="20"/>
      <c r="W22" s="20"/>
      <c r="X22" s="20"/>
      <c r="Y22" s="20"/>
    </row>
    <row r="23" spans="1:25" ht="3" customHeight="1">
      <c r="A23" s="4"/>
      <c r="B23" s="330"/>
      <c r="C23" s="331"/>
      <c r="D23" s="331"/>
      <c r="E23" s="4"/>
      <c r="F23" s="4"/>
      <c r="G23" s="4"/>
      <c r="H23" s="11"/>
      <c r="I23" s="20"/>
      <c r="J23" s="20"/>
      <c r="K23" s="20"/>
      <c r="L23" s="20"/>
      <c r="M23" s="20"/>
      <c r="N23" s="20"/>
      <c r="O23" s="20"/>
      <c r="P23" s="20"/>
      <c r="Q23" s="20"/>
      <c r="R23" s="20"/>
      <c r="S23" s="20"/>
      <c r="T23" s="20"/>
      <c r="U23" s="20"/>
      <c r="V23" s="20"/>
      <c r="W23" s="20"/>
      <c r="X23" s="20"/>
      <c r="Y23" s="20"/>
    </row>
    <row r="24" spans="1:25" ht="18" customHeight="1">
      <c r="A24" s="4"/>
      <c r="B24" s="17" t="s">
        <v>239</v>
      </c>
      <c r="C24" s="365"/>
      <c r="D24" s="366"/>
      <c r="E24" s="11" t="s">
        <v>235</v>
      </c>
      <c r="F24" s="237">
        <v>1</v>
      </c>
      <c r="G24" s="13" t="s">
        <v>88</v>
      </c>
      <c r="H24" s="11"/>
      <c r="I24" s="20"/>
      <c r="J24" s="20"/>
      <c r="K24" s="20"/>
      <c r="L24" s="20"/>
      <c r="M24" s="20"/>
      <c r="N24" s="20"/>
      <c r="O24" s="20"/>
      <c r="P24" s="20"/>
      <c r="Q24" s="20"/>
      <c r="R24" s="20"/>
      <c r="S24" s="20"/>
      <c r="T24" s="20"/>
      <c r="U24" s="20"/>
      <c r="V24" s="20"/>
      <c r="W24" s="20"/>
      <c r="X24" s="20"/>
      <c r="Y24" s="20"/>
    </row>
    <row r="25" spans="1:25" ht="18" customHeight="1">
      <c r="A25" s="4"/>
      <c r="B25" s="17" t="s">
        <v>236</v>
      </c>
      <c r="C25" s="365"/>
      <c r="D25" s="366"/>
      <c r="E25" s="11" t="s">
        <v>235</v>
      </c>
      <c r="F25" s="237">
        <v>1</v>
      </c>
      <c r="G25" s="13" t="s">
        <v>88</v>
      </c>
      <c r="H25" s="11"/>
      <c r="I25" s="20"/>
      <c r="J25" s="20"/>
      <c r="K25" s="20"/>
      <c r="L25" s="20"/>
      <c r="M25" s="20"/>
      <c r="N25" s="20"/>
      <c r="O25" s="20"/>
      <c r="P25" s="20"/>
      <c r="Q25" s="20"/>
      <c r="R25" s="20"/>
      <c r="S25" s="20"/>
      <c r="T25" s="20"/>
      <c r="U25" s="20"/>
      <c r="V25" s="20"/>
      <c r="W25" s="20"/>
      <c r="X25" s="20"/>
      <c r="Y25" s="20"/>
    </row>
    <row r="26" spans="1:25" ht="18" customHeight="1">
      <c r="A26" s="4"/>
      <c r="B26" s="17" t="s">
        <v>237</v>
      </c>
      <c r="C26" s="365"/>
      <c r="D26" s="366"/>
      <c r="E26" s="11" t="s">
        <v>235</v>
      </c>
      <c r="F26" s="237"/>
      <c r="G26" s="13" t="s">
        <v>88</v>
      </c>
      <c r="H26" s="11"/>
      <c r="I26" s="20"/>
      <c r="J26" s="20"/>
      <c r="K26" s="20"/>
      <c r="L26" s="20"/>
      <c r="M26" s="20"/>
      <c r="N26" s="20"/>
      <c r="O26" s="20"/>
      <c r="P26" s="20"/>
      <c r="Q26" s="20"/>
      <c r="R26" s="20"/>
      <c r="S26" s="20"/>
      <c r="T26" s="20"/>
      <c r="U26" s="20"/>
      <c r="V26" s="20"/>
      <c r="W26" s="20"/>
      <c r="X26" s="20"/>
      <c r="Y26" s="20"/>
    </row>
    <row r="27" spans="1:25" ht="18" customHeight="1">
      <c r="A27" s="4"/>
      <c r="B27" s="17" t="s">
        <v>238</v>
      </c>
      <c r="C27" s="365"/>
      <c r="D27" s="366"/>
      <c r="E27" s="11" t="s">
        <v>235</v>
      </c>
      <c r="F27" s="237"/>
      <c r="G27" s="13" t="s">
        <v>88</v>
      </c>
      <c r="H27" s="11"/>
      <c r="I27" s="20"/>
      <c r="J27" s="20"/>
      <c r="K27" s="20"/>
      <c r="L27" s="20"/>
      <c r="M27" s="20"/>
      <c r="N27" s="20"/>
      <c r="O27" s="20"/>
      <c r="P27" s="20"/>
      <c r="Q27" s="20"/>
      <c r="R27" s="20"/>
      <c r="S27" s="20"/>
      <c r="T27" s="20"/>
      <c r="U27" s="20"/>
      <c r="V27" s="20"/>
      <c r="W27" s="20"/>
      <c r="X27" s="20"/>
      <c r="Y27" s="20"/>
    </row>
    <row r="28" spans="1:25" ht="3" customHeight="1">
      <c r="A28" s="4"/>
      <c r="B28" s="17"/>
      <c r="C28" s="17"/>
      <c r="D28" s="17"/>
      <c r="E28" s="17"/>
      <c r="F28" s="17"/>
      <c r="G28" s="13"/>
      <c r="H28" s="11"/>
      <c r="I28" s="20"/>
      <c r="J28" s="20"/>
      <c r="K28" s="20"/>
      <c r="L28" s="20"/>
      <c r="M28" s="20"/>
      <c r="N28" s="20"/>
      <c r="O28" s="20"/>
      <c r="P28" s="20"/>
      <c r="Q28" s="20"/>
      <c r="R28" s="20"/>
      <c r="S28" s="20"/>
      <c r="T28" s="20"/>
      <c r="U28" s="20"/>
      <c r="V28" s="20"/>
      <c r="W28" s="20"/>
      <c r="X28" s="20"/>
      <c r="Y28" s="20"/>
    </row>
    <row r="29" spans="1:25" ht="18" customHeight="1">
      <c r="A29" s="4"/>
      <c r="B29" s="17" t="s">
        <v>242</v>
      </c>
      <c r="C29" s="365"/>
      <c r="D29" s="372"/>
      <c r="E29" s="11"/>
      <c r="F29" s="237"/>
      <c r="G29" s="13" t="s">
        <v>243</v>
      </c>
      <c r="H29" s="11"/>
      <c r="I29" s="20"/>
      <c r="J29" s="20"/>
      <c r="K29" s="20"/>
      <c r="L29" s="20"/>
      <c r="M29" s="20"/>
      <c r="N29" s="20"/>
      <c r="O29" s="20"/>
      <c r="P29" s="20"/>
      <c r="Q29" s="20"/>
      <c r="R29" s="20"/>
      <c r="S29" s="20"/>
      <c r="T29" s="20"/>
      <c r="U29" s="20"/>
      <c r="V29" s="20"/>
      <c r="W29" s="20"/>
      <c r="X29" s="20"/>
      <c r="Y29" s="20"/>
    </row>
    <row r="30" spans="1:25" ht="18" customHeight="1">
      <c r="A30" s="4"/>
      <c r="B30" s="17"/>
      <c r="C30" s="17"/>
      <c r="D30" s="17"/>
      <c r="E30" s="17"/>
      <c r="F30" s="17"/>
      <c r="G30" s="13"/>
      <c r="H30" s="11"/>
      <c r="I30" s="20"/>
      <c r="J30" s="20"/>
      <c r="K30" s="20"/>
      <c r="L30" s="20"/>
      <c r="M30" s="20"/>
      <c r="N30" s="20"/>
      <c r="O30" s="20"/>
      <c r="P30" s="20"/>
      <c r="Q30" s="20"/>
      <c r="R30" s="20"/>
      <c r="S30" s="20"/>
      <c r="T30" s="20"/>
      <c r="U30" s="20"/>
      <c r="V30" s="20"/>
      <c r="W30" s="20"/>
      <c r="X30" s="20"/>
      <c r="Y30" s="20"/>
    </row>
    <row r="31" spans="1:25" ht="18" customHeight="1">
      <c r="A31" s="4"/>
      <c r="B31" s="15" t="s">
        <v>63</v>
      </c>
      <c r="C31" s="6"/>
      <c r="D31" s="362"/>
      <c r="E31" s="363"/>
      <c r="F31" s="364"/>
      <c r="G31" s="5"/>
      <c r="H31" s="11"/>
      <c r="I31" s="20"/>
      <c r="J31" s="20"/>
      <c r="K31" s="20"/>
      <c r="L31" s="20"/>
      <c r="M31" s="20"/>
      <c r="N31" s="20"/>
      <c r="O31" s="20"/>
      <c r="P31" s="20"/>
      <c r="Q31" s="20"/>
      <c r="R31" s="20"/>
      <c r="S31" s="20"/>
      <c r="T31" s="20"/>
      <c r="U31" s="20"/>
      <c r="V31" s="20"/>
      <c r="W31" s="20"/>
      <c r="X31" s="20"/>
      <c r="Y31" s="20"/>
    </row>
    <row r="32" spans="1:25" ht="3" customHeight="1">
      <c r="A32" s="4"/>
      <c r="B32" s="15"/>
      <c r="C32" s="6"/>
      <c r="D32" s="6"/>
      <c r="E32" s="6"/>
      <c r="F32" s="6"/>
      <c r="G32" s="5"/>
      <c r="H32" s="11"/>
      <c r="I32" s="20"/>
      <c r="J32" s="20"/>
      <c r="K32" s="20"/>
      <c r="L32" s="20"/>
      <c r="M32" s="20"/>
      <c r="N32" s="20"/>
      <c r="O32" s="20"/>
      <c r="P32" s="20"/>
      <c r="Q32" s="20"/>
      <c r="R32" s="20"/>
      <c r="S32" s="20"/>
      <c r="T32" s="20"/>
      <c r="U32" s="20"/>
      <c r="V32" s="20"/>
      <c r="W32" s="20"/>
      <c r="X32" s="20"/>
      <c r="Y32" s="20"/>
    </row>
    <row r="33" spans="1:25" ht="17.25" customHeight="1">
      <c r="A33" s="4"/>
      <c r="B33" s="15" t="s">
        <v>15</v>
      </c>
      <c r="C33" s="6"/>
      <c r="D33" s="362"/>
      <c r="E33" s="363"/>
      <c r="F33" s="364"/>
      <c r="G33" s="5"/>
      <c r="H33" s="11"/>
      <c r="I33" s="20"/>
      <c r="J33" s="20"/>
      <c r="K33" s="20"/>
      <c r="L33" s="20"/>
      <c r="M33" s="20"/>
      <c r="N33" s="20"/>
      <c r="O33" s="20"/>
      <c r="P33" s="20"/>
      <c r="Q33" s="20"/>
      <c r="R33" s="20"/>
      <c r="S33" s="20"/>
      <c r="T33" s="20"/>
      <c r="U33" s="20"/>
      <c r="V33" s="20"/>
      <c r="W33" s="20"/>
      <c r="X33" s="20"/>
      <c r="Y33" s="20"/>
    </row>
    <row r="34" spans="1:25" ht="3" customHeight="1">
      <c r="A34" s="4"/>
      <c r="B34" s="15"/>
      <c r="C34" s="6"/>
      <c r="D34" s="6"/>
      <c r="E34" s="6"/>
      <c r="F34" s="6"/>
      <c r="G34" s="5"/>
      <c r="H34" s="11"/>
      <c r="I34" s="20"/>
      <c r="J34" s="20"/>
      <c r="K34" s="20"/>
      <c r="L34" s="20"/>
      <c r="M34" s="20"/>
      <c r="N34" s="20"/>
      <c r="O34" s="20"/>
      <c r="P34" s="20"/>
      <c r="Q34" s="20"/>
      <c r="R34" s="20"/>
      <c r="S34" s="20"/>
      <c r="T34" s="20"/>
      <c r="U34" s="20"/>
      <c r="V34" s="20"/>
      <c r="W34" s="20"/>
      <c r="X34" s="20"/>
      <c r="Y34" s="20"/>
    </row>
    <row r="35" spans="1:25" ht="17.25" customHeight="1">
      <c r="A35" s="4"/>
      <c r="B35" s="15" t="s">
        <v>28</v>
      </c>
      <c r="C35" s="6"/>
      <c r="D35" s="362"/>
      <c r="E35" s="363"/>
      <c r="F35" s="364"/>
      <c r="G35" s="5"/>
      <c r="H35" s="11"/>
      <c r="I35" s="20"/>
      <c r="J35" s="20"/>
      <c r="K35" s="20"/>
      <c r="L35" s="20"/>
      <c r="M35" s="20"/>
      <c r="N35" s="20"/>
      <c r="O35" s="20"/>
      <c r="P35" s="20"/>
      <c r="Q35" s="20"/>
      <c r="R35" s="20"/>
      <c r="S35" s="20"/>
      <c r="T35" s="20"/>
      <c r="U35" s="20"/>
      <c r="V35" s="20"/>
      <c r="W35" s="20"/>
      <c r="X35" s="20"/>
      <c r="Y35" s="20"/>
    </row>
    <row r="36" spans="1:25" ht="15.75">
      <c r="A36" s="4"/>
      <c r="B36" s="15"/>
      <c r="C36" s="6"/>
      <c r="D36" s="6"/>
      <c r="E36" s="6"/>
      <c r="F36" s="6"/>
      <c r="G36" s="5"/>
      <c r="H36" s="11"/>
      <c r="I36" s="20"/>
      <c r="J36" s="20"/>
      <c r="K36" s="20"/>
      <c r="L36" s="20"/>
      <c r="M36" s="20"/>
      <c r="N36" s="20"/>
      <c r="O36" s="20"/>
      <c r="P36" s="20"/>
      <c r="Q36" s="20"/>
      <c r="R36" s="20"/>
      <c r="S36" s="20"/>
      <c r="T36" s="20"/>
      <c r="U36" s="20"/>
      <c r="V36" s="20"/>
      <c r="W36" s="20"/>
      <c r="X36" s="20"/>
      <c r="Y36" s="20"/>
    </row>
    <row r="37" spans="1:25" ht="18" customHeight="1">
      <c r="A37" s="4"/>
      <c r="B37" s="27" t="s">
        <v>2</v>
      </c>
      <c r="C37" s="359">
        <f>'Underlag-BBR'!G11</f>
        <v>0</v>
      </c>
      <c r="D37" s="13" t="s">
        <v>90</v>
      </c>
      <c r="E37" s="41"/>
      <c r="F37" s="41"/>
      <c r="G37" s="41"/>
      <c r="H37" s="11"/>
      <c r="I37" s="20"/>
      <c r="J37" s="20"/>
      <c r="K37" s="20"/>
      <c r="L37" s="20"/>
      <c r="M37" s="20"/>
      <c r="N37" s="20"/>
      <c r="O37" s="20"/>
      <c r="P37" s="20"/>
      <c r="Q37" s="20"/>
      <c r="R37" s="20"/>
      <c r="S37" s="20"/>
      <c r="T37" s="20"/>
      <c r="U37" s="20"/>
      <c r="V37" s="20"/>
      <c r="W37" s="20"/>
      <c r="X37" s="20"/>
      <c r="Y37" s="20"/>
    </row>
    <row r="38" spans="1:25" ht="3" customHeight="1">
      <c r="A38" s="4"/>
      <c r="B38" s="6"/>
      <c r="C38" s="236"/>
      <c r="D38" s="6"/>
      <c r="E38" s="13"/>
      <c r="F38" s="11"/>
      <c r="G38" s="11"/>
      <c r="H38" s="11"/>
      <c r="I38" s="20"/>
      <c r="J38" s="20"/>
      <c r="K38" s="20"/>
      <c r="L38" s="20"/>
      <c r="M38" s="20"/>
      <c r="N38" s="20"/>
      <c r="O38" s="20"/>
      <c r="P38" s="20"/>
      <c r="Q38" s="20"/>
      <c r="R38" s="20"/>
      <c r="S38" s="20"/>
      <c r="T38" s="20"/>
      <c r="U38" s="20"/>
      <c r="V38" s="20"/>
      <c r="W38" s="20"/>
      <c r="X38" s="20"/>
      <c r="Y38" s="20"/>
    </row>
    <row r="39" spans="1:25" ht="18" customHeight="1">
      <c r="A39" s="4"/>
      <c r="B39" s="15" t="s">
        <v>25</v>
      </c>
      <c r="C39" s="359">
        <f>'Underlag-BBR'!H3</f>
        <v>19</v>
      </c>
      <c r="D39" s="33"/>
      <c r="E39" s="17" t="s">
        <v>228</v>
      </c>
      <c r="F39" s="359">
        <f>'Underlag-BBR'!H5</f>
        <v>3</v>
      </c>
      <c r="G39" s="33"/>
      <c r="H39" s="11"/>
      <c r="I39" s="20"/>
      <c r="J39" s="20"/>
      <c r="K39" s="20"/>
      <c r="L39" s="20"/>
      <c r="M39" s="20"/>
      <c r="N39" s="20"/>
      <c r="O39" s="20"/>
      <c r="P39" s="20"/>
      <c r="Q39" s="20"/>
      <c r="R39" s="20"/>
      <c r="S39" s="20"/>
      <c r="T39" s="20"/>
      <c r="U39" s="20"/>
      <c r="V39" s="20"/>
      <c r="W39" s="20"/>
      <c r="X39" s="20"/>
      <c r="Y39" s="20"/>
    </row>
    <row r="40" spans="1:25" ht="3" customHeight="1">
      <c r="A40" s="4"/>
      <c r="B40" s="27"/>
      <c r="C40" s="27"/>
      <c r="D40" s="27"/>
      <c r="E40" s="27"/>
      <c r="F40" s="27"/>
      <c r="G40" s="13"/>
      <c r="H40" s="11"/>
      <c r="I40" s="20"/>
      <c r="J40" s="20"/>
      <c r="K40" s="20"/>
      <c r="L40" s="20"/>
      <c r="M40" s="20"/>
      <c r="N40" s="20"/>
      <c r="O40" s="20"/>
      <c r="P40" s="20"/>
      <c r="Q40" s="20"/>
      <c r="R40" s="20"/>
      <c r="S40" s="20"/>
      <c r="T40" s="20"/>
      <c r="U40" s="20"/>
      <c r="V40" s="20"/>
      <c r="W40" s="20"/>
      <c r="X40" s="20"/>
      <c r="Y40" s="20"/>
    </row>
    <row r="41" spans="1:25" ht="18" customHeight="1">
      <c r="A41" s="4"/>
      <c r="B41" s="127" t="s">
        <v>128</v>
      </c>
      <c r="C41" s="20"/>
      <c r="D41" s="235"/>
      <c r="E41" s="11" t="s">
        <v>129</v>
      </c>
      <c r="F41" s="235"/>
      <c r="G41" s="4"/>
      <c r="H41" s="4"/>
      <c r="I41" s="20"/>
      <c r="J41" s="20"/>
      <c r="K41" s="20"/>
      <c r="L41" s="20"/>
      <c r="M41" s="20"/>
      <c r="N41" s="20"/>
      <c r="O41" s="20"/>
      <c r="P41" s="20"/>
      <c r="Q41" s="20"/>
      <c r="R41" s="20"/>
      <c r="S41" s="20"/>
      <c r="T41" s="20"/>
      <c r="U41" s="20"/>
      <c r="V41" s="20"/>
      <c r="W41" s="20"/>
      <c r="X41" s="20"/>
      <c r="Y41" s="20"/>
    </row>
    <row r="42" spans="1:25" ht="3" customHeight="1">
      <c r="A42" s="4"/>
      <c r="B42" s="4"/>
      <c r="C42" s="4"/>
      <c r="D42" s="238"/>
      <c r="E42" s="4"/>
      <c r="F42" s="4"/>
      <c r="G42" s="4"/>
      <c r="H42" s="4"/>
      <c r="I42" s="20"/>
      <c r="J42" s="20"/>
      <c r="K42" s="20"/>
      <c r="L42" s="20"/>
      <c r="M42" s="20"/>
      <c r="N42" s="20"/>
      <c r="O42" s="20"/>
      <c r="P42" s="20"/>
      <c r="Q42" s="20"/>
      <c r="R42" s="20"/>
      <c r="S42" s="20"/>
      <c r="T42" s="20"/>
      <c r="U42" s="20"/>
      <c r="V42" s="20"/>
      <c r="W42" s="20"/>
      <c r="X42" s="20"/>
      <c r="Y42" s="20"/>
    </row>
    <row r="43" spans="1:25" ht="18" customHeight="1">
      <c r="A43" s="4"/>
      <c r="B43" s="15" t="s">
        <v>10</v>
      </c>
      <c r="C43" s="6"/>
      <c r="D43" s="118"/>
      <c r="E43" s="11"/>
      <c r="F43" s="11"/>
      <c r="G43" s="5"/>
      <c r="H43" s="11"/>
      <c r="I43" s="20"/>
      <c r="J43" s="20"/>
      <c r="K43" s="20"/>
      <c r="L43" s="20"/>
      <c r="M43" s="20"/>
      <c r="N43" s="20"/>
      <c r="O43" s="20"/>
      <c r="P43" s="20"/>
      <c r="Q43" s="20"/>
      <c r="R43" s="20"/>
      <c r="S43" s="20"/>
      <c r="T43" s="20"/>
      <c r="U43" s="20"/>
      <c r="V43" s="20"/>
      <c r="W43" s="20"/>
      <c r="X43" s="20"/>
      <c r="Y43" s="20"/>
    </row>
    <row r="44" spans="1:25" ht="17.25" customHeight="1" thickBot="1">
      <c r="A44" s="4"/>
      <c r="B44" s="6"/>
      <c r="C44" s="6"/>
      <c r="D44" s="6"/>
      <c r="E44" s="11"/>
      <c r="F44" s="11"/>
      <c r="G44" s="11"/>
      <c r="H44" s="11"/>
      <c r="I44" s="20"/>
      <c r="J44" s="20"/>
      <c r="K44" s="20"/>
      <c r="L44" s="20"/>
      <c r="M44" s="20"/>
      <c r="N44" s="20"/>
      <c r="O44" s="20"/>
      <c r="P44" s="20"/>
      <c r="Q44" s="20"/>
      <c r="R44" s="20"/>
      <c r="S44" s="20"/>
      <c r="T44" s="20"/>
      <c r="U44" s="20"/>
      <c r="V44" s="20"/>
      <c r="W44" s="20"/>
      <c r="X44" s="20"/>
      <c r="Y44" s="20"/>
    </row>
    <row r="45" spans="1:25" ht="16.5" customHeight="1">
      <c r="A45" s="6"/>
      <c r="B45" s="15" t="s">
        <v>89</v>
      </c>
      <c r="C45" s="6"/>
      <c r="D45" s="354">
        <v>1</v>
      </c>
      <c r="E45" s="30">
        <v>2</v>
      </c>
      <c r="F45" s="353">
        <v>3</v>
      </c>
      <c r="G45" s="5"/>
      <c r="H45" s="14"/>
      <c r="I45" s="20"/>
      <c r="J45" s="20"/>
      <c r="K45" s="20"/>
      <c r="L45" s="20"/>
      <c r="M45" s="20"/>
      <c r="N45" s="20"/>
      <c r="O45" s="20"/>
      <c r="P45" s="20"/>
      <c r="Q45" s="20"/>
      <c r="R45" s="20"/>
      <c r="S45" s="20"/>
      <c r="T45" s="20"/>
      <c r="U45" s="20"/>
      <c r="V45" s="20"/>
      <c r="W45" s="20"/>
      <c r="X45" s="20"/>
      <c r="Y45" s="20"/>
    </row>
    <row r="46" spans="1:25" ht="3" customHeight="1">
      <c r="A46" s="6"/>
      <c r="B46" s="20"/>
      <c r="C46" s="6"/>
      <c r="D46" s="31"/>
      <c r="E46" s="6"/>
      <c r="F46" s="32"/>
      <c r="G46" s="5"/>
      <c r="H46" s="14"/>
      <c r="I46" s="20"/>
      <c r="J46" s="20"/>
      <c r="K46" s="20"/>
      <c r="L46" s="20"/>
      <c r="M46" s="20"/>
      <c r="N46" s="20"/>
      <c r="O46" s="20"/>
      <c r="P46" s="20"/>
      <c r="Q46" s="20"/>
      <c r="R46" s="20"/>
      <c r="S46" s="20"/>
      <c r="T46" s="20"/>
      <c r="U46" s="20"/>
      <c r="V46" s="20"/>
      <c r="W46" s="20"/>
      <c r="X46" s="20"/>
      <c r="Y46" s="20"/>
    </row>
    <row r="47" spans="1:25" ht="17.25" customHeight="1">
      <c r="A47" s="6"/>
      <c r="B47" s="15" t="s">
        <v>66</v>
      </c>
      <c r="C47" s="6"/>
      <c r="D47" s="325"/>
      <c r="E47" s="326"/>
      <c r="F47" s="327"/>
      <c r="G47" s="124" t="s">
        <v>133</v>
      </c>
      <c r="H47" s="14"/>
      <c r="I47" s="20"/>
      <c r="J47" s="20"/>
      <c r="K47" s="20"/>
      <c r="L47" s="20"/>
      <c r="M47" s="20"/>
      <c r="N47" s="20"/>
      <c r="O47" s="20"/>
      <c r="P47" s="20"/>
      <c r="Q47" s="20"/>
      <c r="R47" s="20"/>
      <c r="S47" s="20"/>
      <c r="T47" s="20"/>
      <c r="U47" s="20"/>
      <c r="V47" s="20"/>
      <c r="W47" s="20"/>
      <c r="X47" s="20"/>
      <c r="Y47" s="20"/>
    </row>
    <row r="48" spans="1:25" ht="3" customHeight="1">
      <c r="A48" s="6"/>
      <c r="B48" s="20"/>
      <c r="C48" s="6"/>
      <c r="D48" s="239"/>
      <c r="E48" s="328"/>
      <c r="F48" s="329"/>
      <c r="G48" s="5"/>
      <c r="H48" s="14"/>
      <c r="I48" s="20"/>
      <c r="J48" s="20"/>
      <c r="K48" s="20"/>
      <c r="L48" s="20"/>
      <c r="M48" s="20"/>
      <c r="N48" s="20"/>
      <c r="O48" s="20"/>
      <c r="P48" s="20"/>
      <c r="Q48" s="20"/>
      <c r="R48" s="20"/>
      <c r="S48" s="20"/>
      <c r="T48" s="20"/>
      <c r="U48" s="20"/>
      <c r="V48" s="20"/>
      <c r="W48" s="20"/>
      <c r="X48" s="20"/>
      <c r="Y48" s="20"/>
    </row>
    <row r="49" spans="1:25" ht="16.5" customHeight="1">
      <c r="A49" s="6"/>
      <c r="B49" s="15" t="s">
        <v>209</v>
      </c>
      <c r="C49" s="6"/>
      <c r="D49" s="325"/>
      <c r="E49" s="326"/>
      <c r="F49" s="327"/>
      <c r="G49" s="124" t="s">
        <v>90</v>
      </c>
      <c r="H49" s="14"/>
      <c r="I49" s="20"/>
      <c r="J49" s="20"/>
      <c r="K49" s="20"/>
      <c r="L49" s="20"/>
      <c r="M49" s="20"/>
      <c r="N49" s="20"/>
      <c r="O49" s="20"/>
      <c r="P49" s="20"/>
      <c r="Q49" s="20"/>
      <c r="R49" s="20"/>
      <c r="S49" s="20"/>
      <c r="T49" s="20"/>
      <c r="U49" s="20"/>
      <c r="V49" s="20"/>
      <c r="W49" s="20"/>
      <c r="X49" s="20"/>
      <c r="Y49" s="20"/>
    </row>
    <row r="50" spans="1:25" ht="3" customHeight="1" thickBot="1">
      <c r="A50" s="6"/>
      <c r="B50" s="10"/>
      <c r="C50" s="8"/>
      <c r="D50" s="239"/>
      <c r="E50" s="240"/>
      <c r="F50" s="241"/>
      <c r="G50" s="13"/>
      <c r="H50" s="14"/>
      <c r="I50" s="20"/>
      <c r="J50" s="20"/>
      <c r="K50" s="20"/>
      <c r="L50" s="20"/>
      <c r="M50" s="20"/>
      <c r="N50" s="20"/>
      <c r="O50" s="20"/>
      <c r="P50" s="20"/>
      <c r="Q50" s="20"/>
      <c r="R50" s="20"/>
      <c r="S50" s="20"/>
      <c r="T50" s="20"/>
      <c r="U50" s="20"/>
      <c r="V50" s="20"/>
      <c r="W50" s="20"/>
      <c r="X50" s="20"/>
      <c r="Y50" s="20"/>
    </row>
    <row r="51" spans="1:25" ht="16.5" customHeight="1" thickBot="1">
      <c r="A51" s="6"/>
      <c r="B51" s="28" t="s">
        <v>9</v>
      </c>
      <c r="C51" s="6"/>
      <c r="D51" s="355">
        <f>'Verifiering-sammanställning'!L33</f>
        <v>0</v>
      </c>
      <c r="E51" s="355">
        <f>'Verifiering-sammanställning'!L51</f>
        <v>0</v>
      </c>
      <c r="F51" s="355">
        <f>'Verifiering-sammanställning'!L69</f>
        <v>0</v>
      </c>
      <c r="G51" s="124" t="s">
        <v>90</v>
      </c>
      <c r="H51" s="14"/>
      <c r="I51" s="20"/>
      <c r="J51" s="20"/>
      <c r="K51" s="20"/>
      <c r="L51" s="20"/>
      <c r="M51" s="20"/>
      <c r="N51" s="20"/>
      <c r="O51" s="20"/>
      <c r="P51" s="20"/>
      <c r="Q51" s="20"/>
      <c r="R51" s="20"/>
      <c r="S51" s="20"/>
      <c r="T51" s="20"/>
      <c r="U51" s="20"/>
      <c r="V51" s="20"/>
      <c r="W51" s="20"/>
      <c r="X51" s="20"/>
      <c r="Y51" s="20"/>
    </row>
    <row r="52" spans="1:25" ht="3" customHeight="1">
      <c r="A52" s="6"/>
      <c r="B52" s="6"/>
      <c r="C52" s="6"/>
      <c r="D52" s="323"/>
      <c r="E52" s="279" t="s">
        <v>234</v>
      </c>
      <c r="F52" s="324"/>
      <c r="G52" s="13"/>
      <c r="H52" s="14"/>
      <c r="I52" s="20"/>
      <c r="J52" s="20"/>
      <c r="K52" s="20"/>
      <c r="L52" s="20"/>
      <c r="M52" s="20"/>
      <c r="N52" s="20"/>
      <c r="O52" s="20"/>
      <c r="P52" s="20"/>
      <c r="Q52" s="20"/>
      <c r="R52" s="20"/>
      <c r="S52" s="20"/>
      <c r="T52" s="20"/>
      <c r="U52" s="20"/>
      <c r="V52" s="20"/>
      <c r="W52" s="20"/>
      <c r="X52" s="20"/>
      <c r="Y52" s="20"/>
    </row>
    <row r="53" spans="1:25" ht="16.5" customHeight="1" thickBot="1">
      <c r="A53" s="6"/>
      <c r="B53" s="6" t="s">
        <v>61</v>
      </c>
      <c r="C53" s="6"/>
      <c r="D53" s="356">
        <f>D49-D51</f>
        <v>0</v>
      </c>
      <c r="E53" s="357">
        <f>E49-E51</f>
        <v>0</v>
      </c>
      <c r="F53" s="358">
        <f>F49-F51</f>
        <v>0</v>
      </c>
      <c r="G53" s="124" t="s">
        <v>90</v>
      </c>
      <c r="H53" s="14"/>
      <c r="I53" s="20"/>
      <c r="J53" s="20"/>
      <c r="K53" s="20"/>
      <c r="L53" s="20"/>
      <c r="M53" s="20"/>
      <c r="N53" s="20"/>
      <c r="O53" s="20"/>
      <c r="P53" s="20"/>
      <c r="Q53" s="20"/>
      <c r="R53" s="20"/>
      <c r="S53" s="20"/>
      <c r="T53" s="20"/>
      <c r="U53" s="20"/>
      <c r="V53" s="20"/>
      <c r="W53" s="20"/>
      <c r="X53" s="20"/>
      <c r="Y53" s="20"/>
    </row>
    <row r="54" spans="1:25" ht="3" customHeight="1">
      <c r="A54" s="6"/>
      <c r="B54" s="6"/>
      <c r="C54" s="6"/>
      <c r="D54" s="6"/>
      <c r="E54" s="15"/>
      <c r="F54" s="18"/>
      <c r="G54" s="5"/>
      <c r="H54" s="14"/>
      <c r="I54" s="20"/>
      <c r="J54" s="20"/>
      <c r="K54" s="20"/>
      <c r="L54" s="20"/>
      <c r="M54" s="20"/>
      <c r="N54" s="20"/>
      <c r="O54" s="20"/>
      <c r="P54" s="20"/>
      <c r="Q54" s="20"/>
      <c r="R54" s="20"/>
      <c r="S54" s="20"/>
      <c r="T54" s="20"/>
      <c r="U54" s="20"/>
      <c r="V54" s="20"/>
      <c r="W54" s="20"/>
      <c r="X54" s="20"/>
      <c r="Y54" s="20"/>
    </row>
    <row r="55" spans="1:25" ht="43.5" customHeight="1">
      <c r="A55" s="6"/>
      <c r="B55" s="223"/>
      <c r="C55" s="222"/>
      <c r="D55" s="222"/>
      <c r="E55" s="222"/>
      <c r="F55" s="222"/>
      <c r="G55" s="218"/>
      <c r="H55" s="14"/>
      <c r="I55" s="20"/>
      <c r="J55" s="20"/>
      <c r="K55" s="20"/>
      <c r="L55" s="20"/>
      <c r="M55" s="20"/>
      <c r="N55" s="20"/>
      <c r="O55" s="20"/>
      <c r="P55" s="20"/>
      <c r="Q55" s="20"/>
      <c r="R55" s="20"/>
      <c r="S55" s="20"/>
      <c r="T55" s="20"/>
      <c r="U55" s="20"/>
      <c r="V55" s="20"/>
      <c r="W55" s="20"/>
      <c r="X55" s="20"/>
      <c r="Y55" s="20"/>
    </row>
    <row r="56" spans="1:25" ht="15.75">
      <c r="A56" s="6"/>
      <c r="B56" s="6" t="s">
        <v>31</v>
      </c>
      <c r="C56" s="6"/>
      <c r="D56" s="6" t="s">
        <v>24</v>
      </c>
      <c r="E56" s="6"/>
      <c r="F56" s="6" t="s">
        <v>32</v>
      </c>
      <c r="G56" s="18"/>
      <c r="H56" s="14"/>
      <c r="I56" s="20"/>
      <c r="J56" s="20"/>
      <c r="K56" s="20"/>
      <c r="L56" s="20"/>
      <c r="M56" s="20"/>
      <c r="N56" s="20"/>
      <c r="O56" s="20"/>
      <c r="P56" s="20"/>
      <c r="Q56" s="20"/>
      <c r="R56" s="20"/>
      <c r="S56" s="20"/>
      <c r="T56" s="20"/>
      <c r="U56" s="20"/>
      <c r="V56" s="20"/>
      <c r="W56" s="20"/>
      <c r="X56" s="20"/>
      <c r="Y56" s="20"/>
    </row>
    <row r="57" spans="1:25" ht="15.75">
      <c r="A57" s="6"/>
      <c r="B57" s="6" t="s">
        <v>65</v>
      </c>
      <c r="C57" s="6"/>
      <c r="D57" s="6"/>
      <c r="E57" s="6"/>
      <c r="F57" s="6"/>
      <c r="G57" s="18"/>
      <c r="H57" s="14"/>
      <c r="I57" s="20"/>
      <c r="J57" s="20"/>
      <c r="K57" s="20"/>
      <c r="L57" s="20"/>
      <c r="M57" s="20"/>
      <c r="N57" s="20"/>
      <c r="O57" s="20"/>
      <c r="P57" s="20"/>
      <c r="Q57" s="20"/>
      <c r="R57" s="20"/>
      <c r="S57" s="20"/>
      <c r="T57" s="20"/>
      <c r="U57" s="20"/>
      <c r="V57" s="20"/>
      <c r="W57" s="20"/>
      <c r="X57" s="20"/>
      <c r="Y57" s="20"/>
    </row>
    <row r="58" spans="1:25" ht="15.75">
      <c r="A58" s="6"/>
      <c r="B58" s="224"/>
      <c r="C58" s="225"/>
      <c r="D58" s="225"/>
      <c r="E58" s="226"/>
      <c r="F58" s="6"/>
      <c r="G58" s="18"/>
      <c r="H58" s="14"/>
      <c r="I58" s="20"/>
      <c r="J58" s="20"/>
      <c r="K58" s="20"/>
      <c r="L58" s="20"/>
      <c r="M58" s="20"/>
      <c r="N58" s="20"/>
      <c r="O58" s="20"/>
      <c r="P58" s="20"/>
      <c r="Q58" s="20"/>
      <c r="R58" s="20"/>
      <c r="S58" s="20"/>
      <c r="T58" s="20"/>
      <c r="U58" s="20"/>
      <c r="V58" s="20"/>
      <c r="W58" s="20"/>
      <c r="X58" s="20"/>
      <c r="Y58" s="20"/>
    </row>
    <row r="59" spans="1:25" ht="15.75">
      <c r="A59" s="6"/>
      <c r="B59" s="227"/>
      <c r="C59" s="228"/>
      <c r="D59" s="228"/>
      <c r="E59" s="229"/>
      <c r="F59" s="6"/>
      <c r="G59" s="18"/>
      <c r="H59" s="14"/>
      <c r="I59" s="20"/>
      <c r="J59" s="20"/>
      <c r="K59" s="20"/>
      <c r="L59" s="20"/>
      <c r="M59" s="20"/>
      <c r="N59" s="20"/>
      <c r="O59" s="20"/>
      <c r="P59" s="20"/>
      <c r="Q59" s="20"/>
      <c r="R59" s="20"/>
      <c r="S59" s="20"/>
      <c r="T59" s="20"/>
      <c r="U59" s="20"/>
      <c r="V59" s="20"/>
      <c r="W59" s="20"/>
      <c r="X59" s="20"/>
      <c r="Y59" s="20"/>
    </row>
    <row r="60" spans="1:25" ht="15.75">
      <c r="A60" s="6"/>
      <c r="B60" s="227"/>
      <c r="C60" s="228"/>
      <c r="D60" s="228"/>
      <c r="E60" s="229"/>
      <c r="F60" s="6"/>
      <c r="G60" s="18"/>
      <c r="H60" s="14"/>
      <c r="I60" s="20"/>
      <c r="J60" s="20"/>
      <c r="K60" s="20"/>
      <c r="L60" s="20"/>
      <c r="M60" s="20"/>
      <c r="N60" s="20"/>
      <c r="O60" s="20"/>
      <c r="P60" s="20"/>
      <c r="Q60" s="20"/>
      <c r="R60" s="20"/>
      <c r="S60" s="20"/>
      <c r="T60" s="20"/>
      <c r="U60" s="20"/>
      <c r="V60" s="20"/>
      <c r="W60" s="20"/>
      <c r="X60" s="20"/>
      <c r="Y60" s="20"/>
    </row>
    <row r="61" spans="1:25" ht="15.75">
      <c r="A61" s="6"/>
      <c r="B61" s="227"/>
      <c r="C61" s="228"/>
      <c r="D61" s="228"/>
      <c r="E61" s="229"/>
      <c r="F61" s="6"/>
      <c r="G61" s="5"/>
      <c r="H61" s="14"/>
      <c r="I61" s="20"/>
      <c r="J61" s="20"/>
      <c r="K61" s="20"/>
      <c r="L61" s="20"/>
      <c r="M61" s="20"/>
      <c r="N61" s="20"/>
      <c r="O61" s="20"/>
      <c r="P61" s="20"/>
      <c r="Q61" s="20"/>
      <c r="R61" s="20"/>
      <c r="S61" s="20"/>
      <c r="T61" s="20"/>
      <c r="U61" s="20"/>
      <c r="V61" s="20"/>
      <c r="W61" s="20"/>
      <c r="X61" s="20"/>
      <c r="Y61" s="20"/>
    </row>
    <row r="62" spans="1:25" ht="15.75">
      <c r="A62" s="6"/>
      <c r="B62" s="230"/>
      <c r="C62" s="231"/>
      <c r="D62" s="231"/>
      <c r="E62" s="217"/>
      <c r="F62" s="278" t="s">
        <v>252</v>
      </c>
      <c r="G62" s="5"/>
      <c r="H62" s="14"/>
      <c r="I62" s="20"/>
      <c r="J62" s="20"/>
      <c r="K62" s="20"/>
      <c r="L62" s="20"/>
      <c r="M62" s="20"/>
      <c r="N62" s="20"/>
      <c r="O62" s="20"/>
      <c r="P62" s="20"/>
      <c r="Q62" s="20"/>
      <c r="R62" s="20"/>
      <c r="S62" s="20"/>
      <c r="T62" s="20"/>
      <c r="U62" s="20"/>
      <c r="V62" s="20"/>
      <c r="W62" s="20"/>
      <c r="X62" s="20"/>
      <c r="Y62" s="20"/>
    </row>
    <row r="63" spans="1:25" ht="8.25" customHeight="1">
      <c r="A63" s="6"/>
      <c r="B63" s="6"/>
      <c r="C63" s="6"/>
      <c r="D63" s="12"/>
      <c r="E63" s="6"/>
      <c r="F63" s="5"/>
      <c r="G63" s="5"/>
      <c r="H63" s="14"/>
      <c r="I63" s="20"/>
      <c r="J63" s="20"/>
      <c r="K63" s="20"/>
      <c r="L63" s="20"/>
      <c r="M63" s="20"/>
      <c r="N63" s="20"/>
      <c r="O63" s="20"/>
      <c r="P63" s="20"/>
      <c r="Q63" s="20"/>
      <c r="R63" s="20"/>
      <c r="S63" s="20"/>
      <c r="T63" s="20"/>
      <c r="U63" s="20"/>
      <c r="V63" s="20"/>
      <c r="W63" s="20"/>
      <c r="X63" s="20"/>
      <c r="Y63" s="20"/>
    </row>
    <row r="64" spans="1:25" ht="15.75">
      <c r="A64" s="6"/>
      <c r="B64" s="6"/>
      <c r="C64" s="6"/>
      <c r="D64" s="12"/>
      <c r="E64" s="6"/>
      <c r="F64" s="5"/>
      <c r="G64" s="5"/>
      <c r="H64" s="14"/>
      <c r="I64" s="20"/>
      <c r="J64" s="20"/>
      <c r="K64" s="20"/>
      <c r="L64" s="20"/>
      <c r="M64" s="20"/>
      <c r="N64" s="20"/>
      <c r="O64" s="20"/>
      <c r="P64" s="20"/>
      <c r="Q64" s="20"/>
      <c r="R64" s="20"/>
      <c r="S64" s="20"/>
      <c r="T64" s="20"/>
      <c r="U64" s="20"/>
      <c r="V64" s="20"/>
      <c r="W64" s="20"/>
      <c r="X64" s="20"/>
      <c r="Y64" s="20"/>
    </row>
    <row r="65" spans="1:25" ht="15.75">
      <c r="A65" s="6"/>
      <c r="B65" s="6"/>
      <c r="C65" s="6"/>
      <c r="D65" s="12"/>
      <c r="E65" s="6"/>
      <c r="F65" s="5"/>
      <c r="G65" s="5"/>
      <c r="H65" s="14"/>
      <c r="I65" s="20"/>
      <c r="J65" s="20"/>
      <c r="K65" s="20"/>
      <c r="L65" s="20"/>
      <c r="M65" s="20"/>
      <c r="N65" s="20"/>
      <c r="O65" s="20"/>
      <c r="P65" s="20"/>
      <c r="Q65" s="20"/>
      <c r="R65" s="20"/>
      <c r="S65" s="20"/>
      <c r="T65" s="20"/>
      <c r="U65" s="20"/>
      <c r="V65" s="20"/>
      <c r="W65" s="20"/>
      <c r="X65" s="20"/>
      <c r="Y65" s="20"/>
    </row>
    <row r="66" spans="1:25" ht="15.75">
      <c r="A66" s="6"/>
      <c r="B66" s="6"/>
      <c r="C66" s="6"/>
      <c r="D66" s="12"/>
      <c r="E66" s="6"/>
      <c r="F66" s="5"/>
      <c r="G66" s="5"/>
      <c r="H66" s="14"/>
      <c r="I66" s="20"/>
      <c r="J66" s="20"/>
      <c r="K66" s="20"/>
      <c r="L66" s="20"/>
      <c r="M66" s="20"/>
      <c r="N66" s="20"/>
      <c r="O66" s="20"/>
      <c r="P66" s="20"/>
      <c r="Q66" s="20"/>
      <c r="R66" s="20"/>
      <c r="S66" s="20"/>
      <c r="T66" s="20"/>
      <c r="U66" s="20"/>
      <c r="V66" s="20"/>
      <c r="W66" s="20"/>
      <c r="X66" s="20"/>
      <c r="Y66" s="20"/>
    </row>
    <row r="67" spans="1:25" ht="15.75">
      <c r="A67" s="6"/>
      <c r="B67" s="6"/>
      <c r="C67" s="6"/>
      <c r="D67" s="12"/>
      <c r="E67" s="6"/>
      <c r="F67" s="5"/>
      <c r="G67" s="5"/>
      <c r="H67" s="14"/>
      <c r="I67" s="20"/>
      <c r="J67" s="20"/>
      <c r="K67" s="20"/>
      <c r="L67" s="20"/>
      <c r="M67" s="20"/>
      <c r="N67" s="20"/>
      <c r="O67" s="20"/>
      <c r="P67" s="20"/>
      <c r="Q67" s="20"/>
      <c r="R67" s="20"/>
      <c r="S67" s="20"/>
      <c r="T67" s="20"/>
      <c r="U67" s="20"/>
      <c r="V67" s="20"/>
      <c r="W67" s="20"/>
      <c r="X67" s="20"/>
      <c r="Y67" s="20"/>
    </row>
    <row r="68" spans="1:25" ht="15.75">
      <c r="A68" s="6"/>
      <c r="B68" s="6"/>
      <c r="C68" s="6"/>
      <c r="D68" s="12"/>
      <c r="E68" s="6"/>
      <c r="F68" s="5"/>
      <c r="G68" s="5"/>
      <c r="H68" s="14"/>
      <c r="I68" s="20"/>
      <c r="J68" s="20"/>
      <c r="K68" s="20"/>
      <c r="L68" s="20"/>
      <c r="M68" s="20"/>
      <c r="N68" s="20"/>
      <c r="O68" s="20"/>
      <c r="P68" s="20"/>
      <c r="Q68" s="20"/>
      <c r="R68" s="20"/>
      <c r="S68" s="20"/>
      <c r="T68" s="20"/>
      <c r="U68" s="20"/>
      <c r="V68" s="20"/>
      <c r="W68" s="20"/>
      <c r="X68" s="20"/>
      <c r="Y68" s="20"/>
    </row>
    <row r="69" spans="1:25" ht="15.75">
      <c r="A69" s="6"/>
      <c r="B69" s="6"/>
      <c r="C69" s="6"/>
      <c r="D69" s="12"/>
      <c r="E69" s="6"/>
      <c r="F69" s="5"/>
      <c r="G69" s="5"/>
      <c r="H69" s="14"/>
      <c r="I69" s="20"/>
      <c r="J69" s="20"/>
      <c r="K69" s="20"/>
      <c r="L69" s="20"/>
      <c r="M69" s="20"/>
      <c r="N69" s="20"/>
      <c r="O69" s="20"/>
      <c r="P69" s="20"/>
      <c r="Q69" s="20"/>
      <c r="R69" s="20"/>
      <c r="S69" s="20"/>
      <c r="T69" s="20"/>
      <c r="U69" s="20"/>
      <c r="V69" s="20"/>
      <c r="W69" s="20"/>
      <c r="X69" s="20"/>
      <c r="Y69" s="20"/>
    </row>
    <row r="70" spans="1:25" ht="15.75">
      <c r="A70" s="6"/>
      <c r="B70" s="6"/>
      <c r="C70" s="6"/>
      <c r="D70" s="12"/>
      <c r="E70" s="6"/>
      <c r="F70" s="5"/>
      <c r="G70" s="5"/>
      <c r="H70" s="14"/>
      <c r="I70" s="20"/>
      <c r="J70" s="20"/>
      <c r="K70" s="20"/>
      <c r="L70" s="20"/>
      <c r="M70" s="20"/>
      <c r="N70" s="20"/>
      <c r="O70" s="20"/>
      <c r="P70" s="20"/>
      <c r="Q70" s="20"/>
      <c r="R70" s="20"/>
      <c r="S70" s="20"/>
      <c r="T70" s="20"/>
      <c r="U70" s="20"/>
      <c r="V70" s="20"/>
      <c r="W70" s="20"/>
      <c r="X70" s="20"/>
      <c r="Y70" s="20"/>
    </row>
    <row r="71" spans="1:25" ht="15.75">
      <c r="A71" s="6"/>
      <c r="B71" s="6"/>
      <c r="C71" s="6"/>
      <c r="D71" s="12"/>
      <c r="E71" s="6"/>
      <c r="F71" s="5"/>
      <c r="G71" s="5"/>
      <c r="H71" s="14"/>
      <c r="I71" s="20"/>
      <c r="J71" s="20"/>
      <c r="K71" s="20"/>
      <c r="L71" s="20"/>
      <c r="M71" s="20"/>
      <c r="N71" s="20"/>
      <c r="O71" s="20"/>
      <c r="P71" s="20"/>
      <c r="Q71" s="20"/>
      <c r="R71" s="20"/>
      <c r="S71" s="20"/>
      <c r="T71" s="20"/>
      <c r="U71" s="20"/>
      <c r="V71" s="20"/>
      <c r="W71" s="20"/>
      <c r="X71" s="20"/>
      <c r="Y71" s="20"/>
    </row>
    <row r="72" spans="1:25" ht="15.75">
      <c r="A72" s="6"/>
      <c r="B72" s="6"/>
      <c r="C72" s="6"/>
      <c r="D72" s="12"/>
      <c r="E72" s="6"/>
      <c r="F72" s="5"/>
      <c r="G72" s="5"/>
      <c r="H72" s="14"/>
      <c r="I72" s="20"/>
      <c r="J72" s="20"/>
      <c r="K72" s="20"/>
      <c r="L72" s="20"/>
      <c r="M72" s="20"/>
      <c r="N72" s="20"/>
      <c r="O72" s="20"/>
      <c r="P72" s="20"/>
      <c r="Q72" s="20"/>
      <c r="R72" s="20"/>
      <c r="S72" s="20"/>
      <c r="T72" s="20"/>
      <c r="U72" s="20"/>
      <c r="V72" s="20"/>
      <c r="W72" s="20"/>
      <c r="X72" s="20"/>
      <c r="Y72" s="20"/>
    </row>
    <row r="73" spans="1:25" ht="15.75">
      <c r="A73" s="6"/>
      <c r="B73" s="6"/>
      <c r="C73" s="6"/>
      <c r="D73" s="12"/>
      <c r="E73" s="6"/>
      <c r="F73" s="5"/>
      <c r="G73" s="5"/>
      <c r="H73" s="14"/>
      <c r="I73" s="20"/>
      <c r="J73" s="20"/>
      <c r="K73" s="20"/>
      <c r="L73" s="20"/>
      <c r="M73" s="20"/>
      <c r="N73" s="20"/>
      <c r="O73" s="20"/>
      <c r="P73" s="20"/>
      <c r="Q73" s="20"/>
      <c r="R73" s="20"/>
      <c r="S73" s="20"/>
      <c r="T73" s="20"/>
      <c r="U73" s="20"/>
      <c r="V73" s="20"/>
      <c r="W73" s="20"/>
      <c r="X73" s="20"/>
      <c r="Y73" s="20"/>
    </row>
    <row r="74" spans="1:25" ht="15.75">
      <c r="A74" s="6"/>
      <c r="B74" s="6"/>
      <c r="C74" s="6"/>
      <c r="D74" s="12"/>
      <c r="E74" s="6"/>
      <c r="F74" s="5"/>
      <c r="G74" s="5"/>
      <c r="H74" s="14"/>
      <c r="I74" s="20"/>
      <c r="J74" s="20"/>
      <c r="K74" s="20"/>
      <c r="L74" s="20"/>
      <c r="M74" s="20"/>
      <c r="N74" s="20"/>
      <c r="O74" s="20"/>
      <c r="P74" s="20"/>
      <c r="Q74" s="20"/>
      <c r="R74" s="20"/>
      <c r="S74" s="20"/>
      <c r="T74" s="20"/>
      <c r="U74" s="20"/>
      <c r="V74" s="20"/>
      <c r="W74" s="20"/>
      <c r="X74" s="20"/>
      <c r="Y74" s="20"/>
    </row>
    <row r="75" spans="1:25" ht="15.75">
      <c r="A75" s="6"/>
      <c r="B75" s="6"/>
      <c r="C75" s="6"/>
      <c r="D75" s="12"/>
      <c r="E75" s="6"/>
      <c r="F75" s="5"/>
      <c r="G75" s="5"/>
      <c r="H75" s="14"/>
      <c r="I75" s="20"/>
      <c r="J75" s="20"/>
      <c r="K75" s="20"/>
      <c r="L75" s="20"/>
      <c r="M75" s="20"/>
      <c r="N75" s="20"/>
      <c r="O75" s="20"/>
      <c r="P75" s="20"/>
      <c r="Q75" s="20"/>
      <c r="R75" s="20"/>
      <c r="S75" s="20"/>
      <c r="T75" s="20"/>
      <c r="U75" s="20"/>
      <c r="V75" s="20"/>
      <c r="W75" s="20"/>
      <c r="X75" s="20"/>
      <c r="Y75" s="20"/>
    </row>
    <row r="76" spans="1:25" ht="15.75">
      <c r="A76" s="6"/>
      <c r="B76" s="6"/>
      <c r="C76" s="6"/>
      <c r="D76" s="12"/>
      <c r="E76" s="6"/>
      <c r="F76" s="5"/>
      <c r="G76" s="5"/>
      <c r="H76" s="14"/>
      <c r="I76" s="20"/>
      <c r="J76" s="20"/>
      <c r="K76" s="20"/>
      <c r="L76" s="20"/>
      <c r="M76" s="20"/>
      <c r="N76" s="20"/>
      <c r="O76" s="20"/>
      <c r="P76" s="20"/>
      <c r="Q76" s="20"/>
      <c r="R76" s="20"/>
      <c r="S76" s="20"/>
      <c r="T76" s="20"/>
      <c r="U76" s="20"/>
      <c r="V76" s="20"/>
      <c r="W76" s="20"/>
      <c r="X76" s="20"/>
      <c r="Y76" s="20"/>
    </row>
    <row r="77" spans="1:25" ht="15.75">
      <c r="A77" s="6"/>
      <c r="B77" s="6"/>
      <c r="C77" s="6"/>
      <c r="D77" s="12"/>
      <c r="E77" s="6"/>
      <c r="F77" s="5"/>
      <c r="G77" s="5"/>
      <c r="H77" s="14"/>
      <c r="I77" s="20"/>
      <c r="J77" s="20"/>
      <c r="K77" s="20"/>
      <c r="L77" s="20"/>
      <c r="M77" s="20"/>
      <c r="N77" s="20"/>
      <c r="O77" s="20"/>
      <c r="P77" s="20"/>
      <c r="Q77" s="20"/>
      <c r="R77" s="20"/>
      <c r="S77" s="20"/>
      <c r="T77" s="20"/>
      <c r="U77" s="20"/>
      <c r="V77" s="20"/>
      <c r="W77" s="20"/>
      <c r="X77" s="20"/>
      <c r="Y77" s="20"/>
    </row>
    <row r="78" spans="1:25" ht="15.75">
      <c r="A78" s="6"/>
      <c r="B78" s="6"/>
      <c r="C78" s="6"/>
      <c r="D78" s="12"/>
      <c r="E78" s="6"/>
      <c r="F78" s="5"/>
      <c r="G78" s="5"/>
      <c r="H78" s="14"/>
      <c r="I78" s="20"/>
      <c r="J78" s="20"/>
      <c r="K78" s="20"/>
      <c r="L78" s="20"/>
      <c r="M78" s="20"/>
      <c r="N78" s="20"/>
      <c r="O78" s="20"/>
      <c r="P78" s="20"/>
      <c r="Q78" s="20"/>
      <c r="R78" s="20"/>
      <c r="S78" s="20"/>
      <c r="T78" s="20"/>
      <c r="U78" s="20"/>
      <c r="V78" s="20"/>
      <c r="W78" s="20"/>
      <c r="X78" s="20"/>
      <c r="Y78" s="20"/>
    </row>
    <row r="79" spans="1:25" ht="15.75">
      <c r="A79" s="6"/>
      <c r="B79" s="6"/>
      <c r="C79" s="6"/>
      <c r="D79" s="12"/>
      <c r="E79" s="6"/>
      <c r="F79" s="5"/>
      <c r="G79" s="5"/>
      <c r="H79" s="14"/>
      <c r="I79" s="20"/>
      <c r="J79" s="20"/>
      <c r="K79" s="20"/>
      <c r="L79" s="20"/>
      <c r="M79" s="20"/>
      <c r="N79" s="20"/>
      <c r="O79" s="20"/>
      <c r="P79" s="20"/>
      <c r="Q79" s="20"/>
      <c r="R79" s="20"/>
      <c r="S79" s="20"/>
      <c r="T79" s="20"/>
      <c r="U79" s="20"/>
      <c r="V79" s="20"/>
      <c r="W79" s="20"/>
      <c r="X79" s="20"/>
      <c r="Y79" s="20"/>
    </row>
    <row r="80" spans="1:25" ht="15.75">
      <c r="A80" s="6"/>
      <c r="B80" s="6"/>
      <c r="C80" s="6"/>
      <c r="D80" s="12"/>
      <c r="E80" s="6"/>
      <c r="F80" s="5"/>
      <c r="G80" s="5"/>
      <c r="H80" s="14"/>
      <c r="I80" s="20"/>
      <c r="J80" s="20"/>
      <c r="K80" s="20"/>
      <c r="L80" s="20"/>
      <c r="M80" s="20"/>
      <c r="N80" s="20"/>
      <c r="O80" s="20"/>
      <c r="P80" s="20"/>
      <c r="Q80" s="20"/>
      <c r="R80" s="20"/>
      <c r="S80" s="20"/>
      <c r="T80" s="20"/>
      <c r="U80" s="20"/>
      <c r="V80" s="20"/>
      <c r="W80" s="20"/>
      <c r="X80" s="20"/>
      <c r="Y80" s="20"/>
    </row>
    <row r="81" spans="1:25" ht="15.75">
      <c r="A81" s="6"/>
      <c r="B81" s="6"/>
      <c r="C81" s="6"/>
      <c r="D81" s="12"/>
      <c r="E81" s="6"/>
      <c r="F81" s="5"/>
      <c r="G81" s="5"/>
      <c r="H81" s="14"/>
      <c r="I81" s="20"/>
      <c r="J81" s="20"/>
      <c r="K81" s="20"/>
      <c r="L81" s="20"/>
      <c r="M81" s="20"/>
      <c r="N81" s="20"/>
      <c r="O81" s="20"/>
      <c r="P81" s="20"/>
      <c r="Q81" s="20"/>
      <c r="R81" s="20"/>
      <c r="S81" s="20"/>
      <c r="T81" s="20"/>
      <c r="U81" s="20"/>
      <c r="V81" s="20"/>
      <c r="W81" s="20"/>
      <c r="X81" s="20"/>
      <c r="Y81" s="20"/>
    </row>
    <row r="82" spans="1:25" ht="15.75">
      <c r="A82" s="6"/>
      <c r="B82" s="6"/>
      <c r="C82" s="6"/>
      <c r="D82" s="12"/>
      <c r="E82" s="6"/>
      <c r="F82" s="5"/>
      <c r="G82" s="5"/>
      <c r="H82" s="14"/>
      <c r="I82" s="20"/>
      <c r="J82" s="20"/>
      <c r="K82" s="20"/>
      <c r="L82" s="20"/>
      <c r="M82" s="20"/>
      <c r="N82" s="20"/>
      <c r="O82" s="20"/>
      <c r="P82" s="20"/>
      <c r="Q82" s="20"/>
      <c r="R82" s="20"/>
      <c r="S82" s="20"/>
      <c r="T82" s="20"/>
      <c r="U82" s="20"/>
      <c r="V82" s="20"/>
      <c r="W82" s="20"/>
      <c r="X82" s="20"/>
      <c r="Y82" s="20"/>
    </row>
    <row r="83" spans="1:25" ht="15.75">
      <c r="A83" s="6"/>
      <c r="B83" s="6"/>
      <c r="C83" s="6"/>
      <c r="D83" s="12"/>
      <c r="E83" s="6"/>
      <c r="F83" s="5"/>
      <c r="G83" s="5"/>
      <c r="H83" s="14"/>
      <c r="I83" s="20"/>
      <c r="J83" s="20"/>
      <c r="K83" s="20"/>
      <c r="L83" s="20"/>
      <c r="M83" s="20"/>
      <c r="N83" s="20"/>
      <c r="O83" s="20"/>
      <c r="P83" s="20"/>
      <c r="Q83" s="20"/>
      <c r="R83" s="20"/>
      <c r="S83" s="20"/>
      <c r="T83" s="20"/>
      <c r="U83" s="20"/>
      <c r="V83" s="20"/>
      <c r="W83" s="20"/>
      <c r="X83" s="20"/>
      <c r="Y83" s="20"/>
    </row>
    <row r="84" spans="1:25" ht="15.75">
      <c r="A84" s="6"/>
      <c r="B84" s="6"/>
      <c r="C84" s="6"/>
      <c r="D84" s="12"/>
      <c r="E84" s="6"/>
      <c r="F84" s="5"/>
      <c r="G84" s="5"/>
      <c r="H84" s="14"/>
      <c r="I84" s="20"/>
      <c r="J84" s="20"/>
      <c r="K84" s="20"/>
      <c r="L84" s="20"/>
      <c r="M84" s="20"/>
      <c r="N84" s="20"/>
      <c r="O84" s="20"/>
      <c r="P84" s="20"/>
      <c r="Q84" s="20"/>
      <c r="R84" s="20"/>
      <c r="S84" s="20"/>
      <c r="T84" s="20"/>
      <c r="U84" s="20"/>
      <c r="V84" s="20"/>
      <c r="W84" s="20"/>
      <c r="X84" s="20"/>
      <c r="Y84" s="20"/>
    </row>
    <row r="85" spans="1:25" ht="15.75">
      <c r="A85" s="6"/>
      <c r="B85" s="6"/>
      <c r="C85" s="6"/>
      <c r="D85" s="12"/>
      <c r="E85" s="6"/>
      <c r="F85" s="5"/>
      <c r="G85" s="5"/>
      <c r="H85" s="14"/>
      <c r="I85" s="20"/>
      <c r="J85" s="20"/>
      <c r="K85" s="20"/>
      <c r="L85" s="20"/>
      <c r="M85" s="20"/>
      <c r="N85" s="20"/>
      <c r="O85" s="20"/>
      <c r="P85" s="20"/>
      <c r="Q85" s="20"/>
      <c r="R85" s="20"/>
      <c r="S85" s="20"/>
      <c r="T85" s="20"/>
      <c r="U85" s="20"/>
      <c r="V85" s="20"/>
      <c r="W85" s="20"/>
      <c r="X85" s="20"/>
      <c r="Y85" s="20"/>
    </row>
    <row r="86" spans="1:25" ht="15.75">
      <c r="A86" s="6"/>
      <c r="B86" s="6"/>
      <c r="C86" s="6"/>
      <c r="D86" s="12"/>
      <c r="E86" s="6"/>
      <c r="F86" s="5"/>
      <c r="G86" s="5"/>
      <c r="H86" s="14"/>
      <c r="I86" s="20"/>
      <c r="J86" s="20"/>
      <c r="K86" s="20"/>
      <c r="L86" s="20"/>
      <c r="M86" s="20"/>
      <c r="N86" s="20"/>
      <c r="O86" s="20"/>
      <c r="P86" s="20"/>
      <c r="Q86" s="20"/>
      <c r="R86" s="20"/>
      <c r="S86" s="20"/>
      <c r="T86" s="20"/>
      <c r="U86" s="20"/>
      <c r="V86" s="20"/>
      <c r="W86" s="20"/>
      <c r="X86" s="20"/>
      <c r="Y86" s="20"/>
    </row>
    <row r="87" spans="1:25" ht="15.75">
      <c r="A87" s="6"/>
      <c r="B87" s="6"/>
      <c r="C87" s="6"/>
      <c r="D87" s="12"/>
      <c r="E87" s="6"/>
      <c r="F87" s="5"/>
      <c r="G87" s="5"/>
      <c r="H87" s="14"/>
      <c r="I87" s="20"/>
      <c r="J87" s="20"/>
      <c r="K87" s="20"/>
      <c r="L87" s="20"/>
      <c r="M87" s="20"/>
      <c r="N87" s="20"/>
      <c r="O87" s="20"/>
      <c r="P87" s="20"/>
      <c r="Q87" s="20"/>
      <c r="R87" s="20"/>
      <c r="S87" s="20"/>
      <c r="T87" s="20"/>
      <c r="U87" s="20"/>
      <c r="V87" s="20"/>
      <c r="W87" s="20"/>
      <c r="X87" s="20"/>
      <c r="Y87" s="20"/>
    </row>
    <row r="88" spans="1:25" ht="15.75">
      <c r="A88" s="6"/>
      <c r="B88" s="6"/>
      <c r="C88" s="6"/>
      <c r="D88" s="12"/>
      <c r="E88" s="6"/>
      <c r="F88" s="5"/>
      <c r="G88" s="5"/>
      <c r="H88" s="14"/>
      <c r="I88" s="20"/>
      <c r="J88" s="20"/>
      <c r="K88" s="20"/>
      <c r="L88" s="20"/>
      <c r="M88" s="20"/>
      <c r="N88" s="20"/>
      <c r="O88" s="20"/>
      <c r="P88" s="20"/>
      <c r="Q88" s="20"/>
      <c r="R88" s="20"/>
      <c r="S88" s="20"/>
      <c r="T88" s="20"/>
      <c r="U88" s="20"/>
      <c r="V88" s="20"/>
      <c r="W88" s="20"/>
      <c r="X88" s="20"/>
      <c r="Y88" s="20"/>
    </row>
    <row r="89" spans="1:25" ht="15.75">
      <c r="A89" s="6"/>
      <c r="B89" s="6"/>
      <c r="C89" s="6"/>
      <c r="D89" s="12"/>
      <c r="E89" s="6"/>
      <c r="F89" s="5"/>
      <c r="G89" s="5"/>
      <c r="H89" s="14"/>
      <c r="I89" s="20"/>
      <c r="J89" s="20"/>
      <c r="K89" s="20"/>
      <c r="L89" s="20"/>
      <c r="M89" s="20"/>
      <c r="N89" s="20"/>
      <c r="O89" s="20"/>
      <c r="P89" s="20"/>
      <c r="Q89" s="20"/>
      <c r="R89" s="20"/>
      <c r="S89" s="20"/>
      <c r="T89" s="20"/>
      <c r="U89" s="20"/>
      <c r="V89" s="20"/>
      <c r="W89" s="20"/>
      <c r="X89" s="20"/>
      <c r="Y89" s="20"/>
    </row>
    <row r="90" spans="1:25" ht="15.75">
      <c r="A90" s="6"/>
      <c r="B90" s="6"/>
      <c r="C90" s="6"/>
      <c r="D90" s="12"/>
      <c r="E90" s="6"/>
      <c r="F90" s="5"/>
      <c r="G90" s="5"/>
      <c r="H90" s="14"/>
      <c r="I90" s="20"/>
      <c r="J90" s="20"/>
      <c r="K90" s="20"/>
      <c r="L90" s="20"/>
      <c r="M90" s="20"/>
      <c r="N90" s="20"/>
      <c r="O90" s="20"/>
      <c r="P90" s="20"/>
      <c r="Q90" s="20"/>
      <c r="R90" s="20"/>
      <c r="S90" s="20"/>
      <c r="T90" s="20"/>
      <c r="U90" s="20"/>
      <c r="V90" s="20"/>
      <c r="W90" s="20"/>
      <c r="X90" s="20"/>
      <c r="Y90" s="20"/>
    </row>
    <row r="91" spans="1:25" ht="15.75">
      <c r="A91" s="6"/>
      <c r="B91" s="6"/>
      <c r="C91" s="6"/>
      <c r="D91" s="12"/>
      <c r="E91" s="6"/>
      <c r="F91" s="5"/>
      <c r="G91" s="5"/>
      <c r="H91" s="14"/>
      <c r="I91" s="20"/>
      <c r="J91" s="20"/>
      <c r="K91" s="20"/>
      <c r="L91" s="20"/>
      <c r="M91" s="20"/>
      <c r="N91" s="20"/>
      <c r="O91" s="20"/>
      <c r="P91" s="20"/>
      <c r="Q91" s="20"/>
      <c r="R91" s="20"/>
      <c r="S91" s="20"/>
      <c r="T91" s="20"/>
      <c r="U91" s="20"/>
      <c r="V91" s="20"/>
      <c r="W91" s="20"/>
      <c r="X91" s="20"/>
      <c r="Y91" s="20"/>
    </row>
    <row r="92" spans="1:25" ht="15.75">
      <c r="A92" s="6"/>
      <c r="B92" s="6"/>
      <c r="C92" s="6"/>
      <c r="D92" s="12"/>
      <c r="E92" s="6"/>
      <c r="F92" s="5"/>
      <c r="G92" s="5"/>
      <c r="H92" s="14"/>
      <c r="I92" s="20"/>
      <c r="J92" s="20"/>
      <c r="K92" s="20"/>
      <c r="L92" s="20"/>
      <c r="M92" s="20"/>
      <c r="N92" s="20"/>
      <c r="O92" s="20"/>
      <c r="P92" s="20"/>
      <c r="Q92" s="20"/>
      <c r="R92" s="20"/>
      <c r="S92" s="20"/>
      <c r="T92" s="20"/>
      <c r="U92" s="20"/>
      <c r="V92" s="20"/>
      <c r="W92" s="20"/>
      <c r="X92" s="20"/>
      <c r="Y92" s="20"/>
    </row>
    <row r="93" spans="1:25" ht="15.75">
      <c r="A93" s="6"/>
      <c r="B93" s="6"/>
      <c r="C93" s="6"/>
      <c r="D93" s="12"/>
      <c r="E93" s="6"/>
      <c r="F93" s="5"/>
      <c r="G93" s="5"/>
      <c r="H93" s="14"/>
      <c r="I93" s="20"/>
      <c r="J93" s="20"/>
      <c r="K93" s="20"/>
      <c r="L93" s="20"/>
      <c r="M93" s="20"/>
      <c r="N93" s="20"/>
      <c r="O93" s="20"/>
      <c r="P93" s="20"/>
      <c r="Q93" s="20"/>
      <c r="R93" s="20"/>
      <c r="S93" s="20"/>
      <c r="T93" s="20"/>
      <c r="U93" s="20"/>
      <c r="V93" s="20"/>
      <c r="W93" s="20"/>
      <c r="X93" s="20"/>
      <c r="Y93" s="20"/>
    </row>
    <row r="94" spans="1:25" ht="15.75">
      <c r="A94" s="6"/>
      <c r="B94" s="6"/>
      <c r="C94" s="6"/>
      <c r="D94" s="12"/>
      <c r="E94" s="6"/>
      <c r="F94" s="5"/>
      <c r="G94" s="5"/>
      <c r="H94" s="14"/>
      <c r="I94" s="20"/>
      <c r="J94" s="20"/>
      <c r="K94" s="20"/>
      <c r="L94" s="20"/>
      <c r="M94" s="20"/>
      <c r="N94" s="20"/>
      <c r="O94" s="20"/>
      <c r="P94" s="20"/>
      <c r="Q94" s="20"/>
      <c r="R94" s="20"/>
      <c r="S94" s="20"/>
      <c r="T94" s="20"/>
      <c r="U94" s="20"/>
      <c r="V94" s="20"/>
      <c r="W94" s="20"/>
      <c r="X94" s="20"/>
      <c r="Y94" s="20"/>
    </row>
    <row r="95" spans="1:25" ht="15.75">
      <c r="A95" s="6"/>
      <c r="B95" s="6"/>
      <c r="C95" s="6"/>
      <c r="D95" s="12"/>
      <c r="E95" s="6"/>
      <c r="F95" s="5"/>
      <c r="G95" s="5"/>
      <c r="H95" s="14"/>
      <c r="I95" s="20"/>
      <c r="J95" s="20"/>
      <c r="K95" s="20"/>
      <c r="L95" s="20"/>
      <c r="M95" s="20"/>
      <c r="N95" s="20"/>
      <c r="O95" s="20"/>
      <c r="P95" s="20"/>
      <c r="Q95" s="20"/>
      <c r="R95" s="20"/>
      <c r="S95" s="20"/>
      <c r="T95" s="20"/>
      <c r="U95" s="20"/>
      <c r="V95" s="20"/>
      <c r="W95" s="20"/>
      <c r="X95" s="20"/>
      <c r="Y95" s="20"/>
    </row>
    <row r="96" spans="1:25" ht="15.75">
      <c r="A96" s="6"/>
      <c r="B96" s="6"/>
      <c r="C96" s="6"/>
      <c r="D96" s="12"/>
      <c r="E96" s="6"/>
      <c r="F96" s="5"/>
      <c r="G96" s="5"/>
      <c r="H96" s="14"/>
      <c r="I96" s="20"/>
      <c r="J96" s="20"/>
      <c r="K96" s="20"/>
      <c r="L96" s="20"/>
      <c r="M96" s="20"/>
      <c r="N96" s="20"/>
      <c r="O96" s="20"/>
      <c r="P96" s="20"/>
      <c r="Q96" s="20"/>
      <c r="R96" s="20"/>
      <c r="S96" s="20"/>
      <c r="T96" s="20"/>
      <c r="U96" s="20"/>
      <c r="V96" s="20"/>
      <c r="W96" s="20"/>
      <c r="X96" s="20"/>
      <c r="Y96" s="20"/>
    </row>
    <row r="97" spans="1:25" ht="15.75">
      <c r="A97" s="6"/>
      <c r="B97" s="6"/>
      <c r="C97" s="6"/>
      <c r="D97" s="12"/>
      <c r="E97" s="6"/>
      <c r="F97" s="5"/>
      <c r="G97" s="5"/>
      <c r="H97" s="14"/>
      <c r="I97" s="20"/>
      <c r="J97" s="20"/>
      <c r="K97" s="20"/>
      <c r="L97" s="20"/>
      <c r="M97" s="20"/>
      <c r="N97" s="20"/>
      <c r="O97" s="20"/>
      <c r="P97" s="20"/>
      <c r="Q97" s="20"/>
      <c r="R97" s="20"/>
      <c r="S97" s="20"/>
      <c r="T97" s="20"/>
      <c r="U97" s="20"/>
      <c r="V97" s="20"/>
      <c r="W97" s="20"/>
      <c r="X97" s="20"/>
      <c r="Y97" s="20"/>
    </row>
  </sheetData>
  <sheetProtection password="D01A" sheet="1"/>
  <mergeCells count="20">
    <mergeCell ref="C5:E5"/>
    <mergeCell ref="C18:E18"/>
    <mergeCell ref="C16:E16"/>
    <mergeCell ref="C7:E7"/>
    <mergeCell ref="C11:E11"/>
    <mergeCell ref="D31:F31"/>
    <mergeCell ref="C25:D25"/>
    <mergeCell ref="C26:D26"/>
    <mergeCell ref="C17:E17"/>
    <mergeCell ref="C29:D29"/>
    <mergeCell ref="D33:F33"/>
    <mergeCell ref="D35:F35"/>
    <mergeCell ref="C27:D27"/>
    <mergeCell ref="C9:E9"/>
    <mergeCell ref="C12:E12"/>
    <mergeCell ref="C13:E13"/>
    <mergeCell ref="C14:E14"/>
    <mergeCell ref="C19:E19"/>
    <mergeCell ref="C22:D22"/>
    <mergeCell ref="C24:D24"/>
  </mergeCells>
  <pageMargins left="0.73" right="0.65" top="0.39" bottom="0.41" header="0.28999999999999998"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82"/>
  <sheetViews>
    <sheetView view="pageBreakPreview" zoomScale="75" zoomScaleNormal="75" zoomScaleSheetLayoutView="75" workbookViewId="0">
      <selection activeCell="E74" sqref="E74"/>
    </sheetView>
  </sheetViews>
  <sheetFormatPr defaultRowHeight="15"/>
  <cols>
    <col min="1" max="1" width="1.5703125" customWidth="1"/>
    <col min="2" max="2" width="27.140625" customWidth="1"/>
    <col min="3" max="3" width="27.5703125" customWidth="1"/>
    <col min="4" max="4" width="25.140625" customWidth="1"/>
    <col min="5" max="6" width="17.7109375" customWidth="1"/>
    <col min="7" max="7" width="18.28515625" customWidth="1"/>
    <col min="8" max="8" width="20.42578125" customWidth="1"/>
    <col min="9" max="9" width="1.85546875" customWidth="1"/>
    <col min="10" max="10" width="10.42578125" customWidth="1"/>
  </cols>
  <sheetData>
    <row r="1" spans="1:23" ht="8.25" customHeight="1">
      <c r="A1" s="20"/>
      <c r="B1" s="20"/>
      <c r="C1" s="20"/>
      <c r="D1" s="20"/>
      <c r="E1" s="20"/>
      <c r="F1" s="20"/>
      <c r="G1" s="20"/>
      <c r="H1" s="20"/>
      <c r="I1" s="20"/>
      <c r="J1" s="20"/>
      <c r="K1" s="20"/>
      <c r="L1" s="20"/>
      <c r="M1" s="20"/>
      <c r="N1" s="20"/>
      <c r="O1" s="20"/>
      <c r="P1" s="20"/>
      <c r="Q1" s="20"/>
      <c r="R1" s="20"/>
      <c r="S1" s="20"/>
      <c r="T1" s="20"/>
      <c r="U1" s="20"/>
      <c r="V1" s="20"/>
      <c r="W1" s="20"/>
    </row>
    <row r="2" spans="1:23" ht="21">
      <c r="A2" s="20"/>
      <c r="B2" s="20"/>
      <c r="C2" s="51" t="s">
        <v>131</v>
      </c>
      <c r="D2" s="52"/>
      <c r="E2" s="52"/>
      <c r="F2" s="52"/>
      <c r="G2" s="52"/>
      <c r="H2" s="20"/>
      <c r="I2" s="20"/>
      <c r="J2" s="20"/>
      <c r="K2" s="20"/>
      <c r="L2" s="20"/>
      <c r="M2" s="20"/>
      <c r="N2" s="20"/>
      <c r="O2" s="20"/>
      <c r="P2" s="20"/>
      <c r="Q2" s="20"/>
      <c r="R2" s="20"/>
      <c r="S2" s="20"/>
      <c r="T2" s="20"/>
      <c r="U2" s="20"/>
      <c r="V2" s="20"/>
      <c r="W2" s="20"/>
    </row>
    <row r="3" spans="1:23" ht="21" customHeight="1">
      <c r="A3" s="20"/>
      <c r="B3" s="20"/>
      <c r="C3" s="20"/>
      <c r="D3" s="20"/>
      <c r="E3" s="20"/>
      <c r="F3" s="20"/>
      <c r="G3" s="20"/>
      <c r="H3" s="20"/>
      <c r="I3" s="20"/>
      <c r="J3" s="20"/>
      <c r="K3" s="20"/>
      <c r="L3" s="20"/>
      <c r="M3" s="20"/>
      <c r="N3" s="20"/>
      <c r="O3" s="20"/>
      <c r="P3" s="20"/>
      <c r="Q3" s="20"/>
      <c r="R3" s="20"/>
      <c r="S3" s="20"/>
      <c r="T3" s="20"/>
      <c r="U3" s="20"/>
      <c r="V3" s="20"/>
      <c r="W3" s="20"/>
    </row>
    <row r="4" spans="1:23" ht="15.75">
      <c r="A4" s="20"/>
      <c r="B4" s="41"/>
      <c r="C4" s="46" t="s">
        <v>69</v>
      </c>
      <c r="D4" s="397">
        <f>'Försättsblad-börja här'!C7</f>
        <v>0</v>
      </c>
      <c r="E4" s="398"/>
      <c r="F4" s="41"/>
      <c r="G4" s="46" t="s">
        <v>71</v>
      </c>
      <c r="H4" s="242">
        <f>'Försättsblad-börja här'!G7</f>
        <v>0</v>
      </c>
      <c r="I4" s="20"/>
      <c r="J4" s="41"/>
      <c r="K4" s="41"/>
      <c r="L4" s="41"/>
      <c r="M4" s="41"/>
      <c r="N4" s="41"/>
      <c r="O4" s="41"/>
      <c r="P4" s="41"/>
      <c r="Q4" s="41"/>
      <c r="R4" s="41"/>
      <c r="S4" s="41"/>
      <c r="T4" s="41"/>
      <c r="U4" s="41"/>
      <c r="V4" s="41"/>
      <c r="W4" s="41"/>
    </row>
    <row r="5" spans="1:23" ht="16.5" thickBot="1">
      <c r="A5" s="20"/>
      <c r="B5" s="41"/>
      <c r="C5" s="41"/>
      <c r="D5" s="41"/>
      <c r="E5" s="41"/>
      <c r="F5" s="41"/>
      <c r="G5" s="41"/>
      <c r="H5" s="41"/>
      <c r="I5" s="41"/>
      <c r="J5" s="41"/>
      <c r="K5" s="41"/>
      <c r="L5" s="41"/>
      <c r="M5" s="41"/>
      <c r="N5" s="41"/>
      <c r="O5" s="41"/>
      <c r="P5" s="41"/>
      <c r="Q5" s="41"/>
      <c r="R5" s="41"/>
      <c r="S5" s="41"/>
      <c r="T5" s="41"/>
      <c r="U5" s="41"/>
      <c r="V5" s="41"/>
      <c r="W5" s="41"/>
    </row>
    <row r="6" spans="1:23" ht="36" customHeight="1" thickBot="1">
      <c r="A6" s="20"/>
      <c r="B6" s="68" t="s">
        <v>114</v>
      </c>
      <c r="C6" s="69" t="s">
        <v>118</v>
      </c>
      <c r="D6" s="69" t="s">
        <v>130</v>
      </c>
      <c r="E6" s="384" t="s">
        <v>3</v>
      </c>
      <c r="F6" s="385"/>
      <c r="G6" s="385"/>
      <c r="H6" s="386"/>
      <c r="I6" s="41"/>
      <c r="J6" s="41"/>
      <c r="K6" s="41"/>
      <c r="L6" s="41"/>
      <c r="M6" s="41"/>
      <c r="N6" s="41"/>
      <c r="O6" s="41"/>
      <c r="P6" s="41"/>
      <c r="Q6" s="41"/>
      <c r="R6" s="41"/>
      <c r="S6" s="41"/>
      <c r="T6" s="41"/>
      <c r="U6" s="41"/>
      <c r="V6" s="41"/>
      <c r="W6" s="41"/>
    </row>
    <row r="7" spans="1:23" ht="15.75">
      <c r="A7" s="20"/>
      <c r="B7" s="67" t="s">
        <v>115</v>
      </c>
      <c r="C7" s="205"/>
      <c r="D7" s="205"/>
      <c r="E7" s="387"/>
      <c r="F7" s="388"/>
      <c r="G7" s="388"/>
      <c r="H7" s="389"/>
      <c r="I7" s="41"/>
      <c r="J7" s="41"/>
      <c r="K7" s="41"/>
      <c r="L7" s="41"/>
      <c r="M7" s="41"/>
      <c r="N7" s="41"/>
      <c r="O7" s="41"/>
      <c r="P7" s="41"/>
      <c r="Q7" s="41"/>
      <c r="R7" s="41"/>
      <c r="S7" s="41"/>
      <c r="T7" s="41"/>
      <c r="U7" s="41"/>
      <c r="V7" s="41"/>
      <c r="W7" s="41"/>
    </row>
    <row r="8" spans="1:23" ht="15.75">
      <c r="A8" s="20"/>
      <c r="B8" s="65" t="s">
        <v>117</v>
      </c>
      <c r="C8" s="207"/>
      <c r="D8" s="207"/>
      <c r="E8" s="390"/>
      <c r="F8" s="391"/>
      <c r="G8" s="391"/>
      <c r="H8" s="392"/>
      <c r="I8" s="41"/>
      <c r="J8" s="41"/>
      <c r="K8" s="41"/>
      <c r="L8" s="41"/>
      <c r="M8" s="41"/>
      <c r="N8" s="41"/>
      <c r="O8" s="41"/>
      <c r="P8" s="41"/>
      <c r="Q8" s="41"/>
      <c r="R8" s="41"/>
      <c r="S8" s="41"/>
      <c r="T8" s="41"/>
      <c r="U8" s="41"/>
      <c r="V8" s="41"/>
      <c r="W8" s="41"/>
    </row>
    <row r="9" spans="1:23" ht="15.75">
      <c r="A9" s="20"/>
      <c r="B9" s="65" t="s">
        <v>116</v>
      </c>
      <c r="C9" s="207"/>
      <c r="D9" s="207"/>
      <c r="E9" s="390" t="s">
        <v>204</v>
      </c>
      <c r="F9" s="391"/>
      <c r="G9" s="391"/>
      <c r="H9" s="392"/>
      <c r="I9" s="41"/>
      <c r="J9" s="41"/>
      <c r="K9" s="41"/>
      <c r="L9" s="41"/>
      <c r="M9" s="41"/>
      <c r="N9" s="41"/>
      <c r="O9" s="41"/>
      <c r="P9" s="41"/>
      <c r="Q9" s="41"/>
      <c r="R9" s="41"/>
      <c r="S9" s="41"/>
      <c r="T9" s="41"/>
      <c r="U9" s="41"/>
      <c r="V9" s="41"/>
      <c r="W9" s="41"/>
    </row>
    <row r="10" spans="1:23" ht="15.75">
      <c r="A10" s="20"/>
      <c r="B10" s="65" t="s">
        <v>6</v>
      </c>
      <c r="C10" s="207"/>
      <c r="D10" s="207"/>
      <c r="E10" s="390"/>
      <c r="F10" s="391"/>
      <c r="G10" s="391"/>
      <c r="H10" s="392"/>
      <c r="I10" s="41"/>
      <c r="J10" s="41"/>
      <c r="K10" s="41"/>
      <c r="L10" s="41"/>
      <c r="M10" s="41"/>
      <c r="N10" s="41"/>
      <c r="O10" s="41"/>
      <c r="P10" s="41"/>
      <c r="Q10" s="41"/>
      <c r="R10" s="41"/>
      <c r="S10" s="41"/>
      <c r="T10" s="41"/>
      <c r="U10" s="41"/>
      <c r="V10" s="41"/>
      <c r="W10" s="41"/>
    </row>
    <row r="11" spans="1:23" ht="16.5" thickBot="1">
      <c r="A11" s="20"/>
      <c r="B11" s="66"/>
      <c r="C11" s="210"/>
      <c r="D11" s="210"/>
      <c r="E11" s="399"/>
      <c r="F11" s="400"/>
      <c r="G11" s="400"/>
      <c r="H11" s="401"/>
      <c r="I11" s="41"/>
      <c r="J11" s="41"/>
      <c r="K11" s="41"/>
      <c r="L11" s="41"/>
      <c r="M11" s="41"/>
      <c r="N11" s="41"/>
      <c r="O11" s="41"/>
      <c r="P11" s="41"/>
      <c r="Q11" s="41"/>
      <c r="R11" s="41"/>
      <c r="S11" s="41"/>
      <c r="T11" s="41"/>
      <c r="U11" s="41"/>
      <c r="V11" s="41"/>
      <c r="W11" s="41"/>
    </row>
    <row r="12" spans="1:23" ht="16.5" thickBot="1">
      <c r="A12" s="20"/>
      <c r="B12" s="55"/>
      <c r="C12" s="55"/>
      <c r="D12" s="55"/>
      <c r="E12" s="55"/>
      <c r="F12" s="55"/>
      <c r="G12" s="55"/>
      <c r="H12" s="55"/>
      <c r="I12" s="41"/>
      <c r="J12" s="41"/>
      <c r="K12" s="41"/>
      <c r="L12" s="41"/>
      <c r="M12" s="41"/>
      <c r="N12" s="41"/>
      <c r="O12" s="41"/>
      <c r="P12" s="41"/>
      <c r="Q12" s="41"/>
      <c r="R12" s="41"/>
      <c r="S12" s="41"/>
      <c r="T12" s="41"/>
      <c r="U12" s="41"/>
      <c r="V12" s="41"/>
      <c r="W12" s="41"/>
    </row>
    <row r="13" spans="1:23" ht="32.25" customHeight="1" thickBot="1">
      <c r="A13" s="20"/>
      <c r="B13" s="68" t="s">
        <v>134</v>
      </c>
      <c r="C13" s="69" t="s">
        <v>136</v>
      </c>
      <c r="D13" s="69" t="s">
        <v>132</v>
      </c>
      <c r="E13" s="384" t="s">
        <v>135</v>
      </c>
      <c r="F13" s="385"/>
      <c r="G13" s="385"/>
      <c r="H13" s="386"/>
      <c r="I13" s="41"/>
      <c r="J13" s="41"/>
      <c r="K13" s="41"/>
      <c r="L13" s="41"/>
      <c r="M13" s="41"/>
      <c r="N13" s="41"/>
      <c r="O13" s="41"/>
      <c r="P13" s="41"/>
      <c r="Q13" s="41"/>
      <c r="R13" s="41"/>
      <c r="S13" s="41"/>
      <c r="T13" s="41"/>
      <c r="U13" s="41"/>
      <c r="V13" s="41"/>
      <c r="W13" s="41"/>
    </row>
    <row r="14" spans="1:23" ht="15.75">
      <c r="A14" s="20"/>
      <c r="B14" s="67" t="s">
        <v>94</v>
      </c>
      <c r="C14" s="205"/>
      <c r="D14" s="205"/>
      <c r="E14" s="387"/>
      <c r="F14" s="388"/>
      <c r="G14" s="388"/>
      <c r="H14" s="389"/>
      <c r="I14" s="41"/>
      <c r="J14" s="41"/>
      <c r="K14" s="41"/>
      <c r="L14" s="41"/>
      <c r="M14" s="41"/>
      <c r="N14" s="41"/>
      <c r="O14" s="41"/>
      <c r="P14" s="41"/>
      <c r="Q14" s="41"/>
      <c r="R14" s="41"/>
      <c r="S14" s="41"/>
      <c r="T14" s="41"/>
      <c r="U14" s="41"/>
      <c r="V14" s="41"/>
      <c r="W14" s="41"/>
    </row>
    <row r="15" spans="1:23" ht="15.75">
      <c r="A15" s="20"/>
      <c r="B15" s="65" t="s">
        <v>95</v>
      </c>
      <c r="C15" s="207"/>
      <c r="D15" s="207"/>
      <c r="E15" s="390"/>
      <c r="F15" s="391"/>
      <c r="G15" s="391"/>
      <c r="H15" s="392"/>
      <c r="I15" s="41"/>
      <c r="J15" s="41"/>
      <c r="K15" s="41"/>
      <c r="L15" s="41"/>
      <c r="M15" s="41"/>
      <c r="N15" s="41"/>
      <c r="O15" s="41"/>
      <c r="P15" s="41"/>
      <c r="Q15" s="41"/>
      <c r="R15" s="41"/>
      <c r="S15" s="41"/>
      <c r="T15" s="41"/>
      <c r="U15" s="41"/>
      <c r="V15" s="41"/>
      <c r="W15" s="41"/>
    </row>
    <row r="16" spans="1:23" ht="16.5" thickBot="1">
      <c r="A16" s="20"/>
      <c r="B16" s="66" t="s">
        <v>96</v>
      </c>
      <c r="C16" s="210"/>
      <c r="D16" s="210"/>
      <c r="E16" s="399"/>
      <c r="F16" s="400"/>
      <c r="G16" s="400"/>
      <c r="H16" s="401"/>
      <c r="I16" s="41"/>
      <c r="J16" s="41"/>
      <c r="K16" s="41"/>
      <c r="L16" s="41"/>
      <c r="M16" s="41"/>
      <c r="N16" s="41"/>
      <c r="O16" s="41"/>
      <c r="P16" s="41"/>
      <c r="Q16" s="41"/>
      <c r="R16" s="41"/>
      <c r="S16" s="41"/>
      <c r="T16" s="41"/>
      <c r="U16" s="41"/>
      <c r="V16" s="41"/>
      <c r="W16" s="41"/>
    </row>
    <row r="17" spans="1:23" ht="17.25" customHeight="1">
      <c r="A17" s="20"/>
      <c r="B17" s="55"/>
      <c r="C17" s="55"/>
      <c r="D17" s="55"/>
      <c r="E17" s="55"/>
      <c r="F17" s="55"/>
      <c r="G17" s="55"/>
      <c r="H17" s="55"/>
      <c r="I17" s="41"/>
      <c r="J17" s="41"/>
      <c r="K17" s="41"/>
      <c r="L17" s="41"/>
      <c r="M17" s="41"/>
      <c r="N17" s="41"/>
      <c r="O17" s="41"/>
      <c r="P17" s="41"/>
      <c r="Q17" s="41"/>
      <c r="R17" s="41"/>
      <c r="S17" s="41"/>
      <c r="T17" s="41"/>
      <c r="U17" s="41"/>
      <c r="V17" s="41"/>
      <c r="W17" s="41"/>
    </row>
    <row r="18" spans="1:23" ht="16.5" thickBot="1">
      <c r="A18" s="20"/>
      <c r="B18" s="129" t="s">
        <v>94</v>
      </c>
      <c r="C18" s="55"/>
      <c r="D18" s="55"/>
      <c r="E18" s="55"/>
      <c r="F18" s="55"/>
      <c r="G18" s="55"/>
      <c r="H18" s="55"/>
      <c r="I18" s="41"/>
      <c r="J18" s="41"/>
      <c r="K18" s="41"/>
      <c r="L18" s="41"/>
      <c r="M18" s="41"/>
      <c r="N18" s="41"/>
      <c r="O18" s="41"/>
      <c r="P18" s="41"/>
      <c r="Q18" s="41"/>
      <c r="R18" s="41"/>
      <c r="S18" s="41"/>
      <c r="T18" s="41"/>
      <c r="U18" s="41"/>
      <c r="V18" s="41"/>
      <c r="W18" s="41"/>
    </row>
    <row r="19" spans="1:23" ht="16.5" thickBot="1">
      <c r="A19" s="20"/>
      <c r="B19" s="128" t="s">
        <v>132</v>
      </c>
      <c r="C19" s="393" t="s">
        <v>137</v>
      </c>
      <c r="D19" s="393"/>
      <c r="E19" s="393"/>
      <c r="F19" s="393"/>
      <c r="G19" s="393"/>
      <c r="H19" s="394"/>
      <c r="I19" s="41"/>
      <c r="J19" s="41"/>
      <c r="K19" s="41"/>
      <c r="L19" s="41"/>
      <c r="M19" s="41"/>
      <c r="N19" s="41"/>
      <c r="O19" s="41"/>
      <c r="P19" s="41"/>
      <c r="Q19" s="41"/>
      <c r="R19" s="41"/>
      <c r="S19" s="41"/>
      <c r="T19" s="41"/>
      <c r="U19" s="41"/>
      <c r="V19" s="41"/>
      <c r="W19" s="41"/>
    </row>
    <row r="20" spans="1:23" ht="15.75">
      <c r="A20" s="20"/>
      <c r="B20" s="219"/>
      <c r="C20" s="395"/>
      <c r="D20" s="395"/>
      <c r="E20" s="395"/>
      <c r="F20" s="395"/>
      <c r="G20" s="395"/>
      <c r="H20" s="396"/>
      <c r="I20" s="41"/>
      <c r="J20" s="41"/>
      <c r="K20" s="41"/>
      <c r="L20" s="41"/>
      <c r="M20" s="41"/>
      <c r="N20" s="41"/>
      <c r="O20" s="41"/>
      <c r="P20" s="41"/>
      <c r="Q20" s="41"/>
      <c r="R20" s="41"/>
      <c r="S20" s="41"/>
      <c r="T20" s="41"/>
      <c r="U20" s="41"/>
      <c r="V20" s="41"/>
      <c r="W20" s="41"/>
    </row>
    <row r="21" spans="1:23" ht="15.75">
      <c r="A21" s="20"/>
      <c r="B21" s="220"/>
      <c r="C21" s="380"/>
      <c r="D21" s="380"/>
      <c r="E21" s="380"/>
      <c r="F21" s="380"/>
      <c r="G21" s="380"/>
      <c r="H21" s="381"/>
      <c r="I21" s="41"/>
      <c r="J21" s="41"/>
      <c r="K21" s="41"/>
      <c r="L21" s="41"/>
      <c r="M21" s="41"/>
      <c r="N21" s="41"/>
      <c r="O21" s="41"/>
      <c r="P21" s="41"/>
      <c r="Q21" s="41"/>
      <c r="R21" s="41"/>
      <c r="S21" s="41"/>
      <c r="T21" s="41"/>
      <c r="U21" s="41"/>
      <c r="V21" s="41"/>
      <c r="W21" s="41"/>
    </row>
    <row r="22" spans="1:23" ht="15.75">
      <c r="A22" s="20"/>
      <c r="B22" s="220"/>
      <c r="C22" s="380"/>
      <c r="D22" s="380"/>
      <c r="E22" s="380"/>
      <c r="F22" s="380"/>
      <c r="G22" s="380"/>
      <c r="H22" s="381"/>
      <c r="I22" s="41"/>
      <c r="J22" s="41"/>
      <c r="K22" s="41"/>
      <c r="L22" s="41"/>
      <c r="M22" s="41"/>
      <c r="N22" s="41"/>
      <c r="O22" s="41"/>
      <c r="P22" s="41"/>
      <c r="Q22" s="41"/>
      <c r="R22" s="41"/>
      <c r="S22" s="41"/>
      <c r="T22" s="41"/>
      <c r="U22" s="41"/>
      <c r="V22" s="41"/>
      <c r="W22" s="41"/>
    </row>
    <row r="23" spans="1:23" ht="15.75">
      <c r="A23" s="20"/>
      <c r="B23" s="220"/>
      <c r="C23" s="380"/>
      <c r="D23" s="380"/>
      <c r="E23" s="380"/>
      <c r="F23" s="380"/>
      <c r="G23" s="380"/>
      <c r="H23" s="381"/>
      <c r="I23" s="41"/>
      <c r="J23" s="41"/>
      <c r="K23" s="41"/>
      <c r="L23" s="41"/>
      <c r="M23" s="41"/>
      <c r="N23" s="41"/>
      <c r="O23" s="41"/>
      <c r="P23" s="41"/>
      <c r="Q23" s="41"/>
      <c r="R23" s="41"/>
      <c r="S23" s="41"/>
      <c r="T23" s="41"/>
      <c r="U23" s="41"/>
      <c r="V23" s="41"/>
      <c r="W23" s="41"/>
    </row>
    <row r="24" spans="1:23" ht="15.75">
      <c r="A24" s="20"/>
      <c r="B24" s="220"/>
      <c r="C24" s="380"/>
      <c r="D24" s="380"/>
      <c r="E24" s="380"/>
      <c r="F24" s="380"/>
      <c r="G24" s="380"/>
      <c r="H24" s="381"/>
      <c r="I24" s="41"/>
      <c r="J24" s="41"/>
      <c r="K24" s="41"/>
      <c r="L24" s="41"/>
      <c r="M24" s="41"/>
      <c r="N24" s="41"/>
      <c r="O24" s="41"/>
      <c r="P24" s="41"/>
      <c r="Q24" s="41"/>
      <c r="R24" s="41"/>
      <c r="S24" s="41"/>
      <c r="T24" s="41"/>
      <c r="U24" s="41"/>
      <c r="V24" s="41"/>
      <c r="W24" s="41"/>
    </row>
    <row r="25" spans="1:23" ht="15.75">
      <c r="A25" s="20"/>
      <c r="B25" s="220"/>
      <c r="C25" s="380"/>
      <c r="D25" s="380"/>
      <c r="E25" s="380"/>
      <c r="F25" s="380"/>
      <c r="G25" s="380"/>
      <c r="H25" s="381"/>
      <c r="I25" s="41"/>
      <c r="J25" s="41"/>
      <c r="K25" s="41"/>
      <c r="L25" s="41"/>
      <c r="M25" s="41"/>
      <c r="N25" s="41"/>
      <c r="O25" s="41"/>
      <c r="P25" s="41"/>
      <c r="Q25" s="41"/>
      <c r="R25" s="41"/>
      <c r="S25" s="41"/>
      <c r="T25" s="41"/>
      <c r="U25" s="41"/>
      <c r="V25" s="41"/>
      <c r="W25" s="41"/>
    </row>
    <row r="26" spans="1:23" ht="15.75">
      <c r="A26" s="20"/>
      <c r="B26" s="220"/>
      <c r="C26" s="380"/>
      <c r="D26" s="380"/>
      <c r="E26" s="380"/>
      <c r="F26" s="380"/>
      <c r="G26" s="380"/>
      <c r="H26" s="381"/>
      <c r="I26" s="41"/>
      <c r="J26" s="41"/>
      <c r="K26" s="41"/>
      <c r="L26" s="41"/>
      <c r="M26" s="41"/>
      <c r="N26" s="41"/>
      <c r="O26" s="41"/>
      <c r="P26" s="41"/>
      <c r="Q26" s="41"/>
      <c r="R26" s="41"/>
      <c r="S26" s="41"/>
      <c r="T26" s="41"/>
      <c r="U26" s="41"/>
      <c r="V26" s="41"/>
      <c r="W26" s="41"/>
    </row>
    <row r="27" spans="1:23" ht="15.75">
      <c r="A27" s="20"/>
      <c r="B27" s="220"/>
      <c r="C27" s="380"/>
      <c r="D27" s="380"/>
      <c r="E27" s="380"/>
      <c r="F27" s="380"/>
      <c r="G27" s="380"/>
      <c r="H27" s="381"/>
      <c r="I27" s="41"/>
      <c r="J27" s="41"/>
      <c r="K27" s="41"/>
      <c r="L27" s="41"/>
      <c r="M27" s="41"/>
      <c r="N27" s="41"/>
      <c r="O27" s="41"/>
      <c r="P27" s="41"/>
      <c r="Q27" s="41"/>
      <c r="R27" s="41"/>
      <c r="S27" s="41"/>
      <c r="T27" s="41"/>
      <c r="U27" s="41"/>
      <c r="V27" s="41"/>
      <c r="W27" s="41"/>
    </row>
    <row r="28" spans="1:23" ht="15.75">
      <c r="A28" s="20"/>
      <c r="B28" s="220"/>
      <c r="C28" s="380"/>
      <c r="D28" s="380"/>
      <c r="E28" s="380"/>
      <c r="F28" s="380"/>
      <c r="G28" s="380"/>
      <c r="H28" s="381"/>
      <c r="I28" s="41"/>
      <c r="J28" s="41"/>
      <c r="K28" s="41"/>
      <c r="L28" s="41"/>
      <c r="M28" s="41"/>
      <c r="N28" s="41"/>
      <c r="O28" s="41"/>
      <c r="P28" s="41"/>
      <c r="Q28" s="41"/>
      <c r="R28" s="41"/>
      <c r="S28" s="41"/>
      <c r="T28" s="41"/>
      <c r="U28" s="41"/>
      <c r="V28" s="41"/>
      <c r="W28" s="41"/>
    </row>
    <row r="29" spans="1:23" ht="15.75">
      <c r="A29" s="20"/>
      <c r="B29" s="220"/>
      <c r="C29" s="380"/>
      <c r="D29" s="380"/>
      <c r="E29" s="380"/>
      <c r="F29" s="380"/>
      <c r="G29" s="380"/>
      <c r="H29" s="381"/>
      <c r="I29" s="41"/>
      <c r="J29" s="41"/>
      <c r="K29" s="41"/>
      <c r="L29" s="41"/>
      <c r="M29" s="41"/>
      <c r="N29" s="41"/>
      <c r="O29" s="41"/>
      <c r="P29" s="41"/>
      <c r="Q29" s="41"/>
      <c r="R29" s="41"/>
      <c r="S29" s="41"/>
      <c r="T29" s="41"/>
      <c r="U29" s="41"/>
      <c r="V29" s="41"/>
      <c r="W29" s="41"/>
    </row>
    <row r="30" spans="1:23" ht="16.5" thickBot="1">
      <c r="A30" s="20"/>
      <c r="B30" s="221"/>
      <c r="C30" s="382"/>
      <c r="D30" s="382"/>
      <c r="E30" s="382"/>
      <c r="F30" s="382"/>
      <c r="G30" s="382"/>
      <c r="H30" s="383"/>
      <c r="I30" s="41"/>
      <c r="J30" s="41"/>
      <c r="K30" s="41"/>
      <c r="L30" s="41"/>
      <c r="M30" s="41"/>
      <c r="N30" s="41"/>
      <c r="O30" s="41"/>
      <c r="P30" s="41"/>
      <c r="Q30" s="41"/>
      <c r="R30" s="41"/>
      <c r="S30" s="41"/>
      <c r="T30" s="41"/>
      <c r="U30" s="41"/>
      <c r="V30" s="41"/>
      <c r="W30" s="41"/>
    </row>
    <row r="31" spans="1:23" ht="7.5" customHeight="1">
      <c r="A31" s="20"/>
      <c r="B31" s="41"/>
      <c r="C31" s="41"/>
      <c r="D31" s="41"/>
      <c r="E31" s="41"/>
      <c r="F31" s="41"/>
      <c r="G31" s="41"/>
      <c r="H31" s="41"/>
      <c r="I31" s="41"/>
      <c r="J31" s="41"/>
      <c r="K31" s="41"/>
      <c r="L31" s="41"/>
      <c r="M31" s="41"/>
      <c r="N31" s="41"/>
      <c r="O31" s="41"/>
      <c r="P31" s="41"/>
      <c r="Q31" s="41"/>
      <c r="R31" s="41"/>
      <c r="S31" s="41"/>
      <c r="T31" s="41"/>
      <c r="U31" s="41"/>
      <c r="V31" s="41"/>
      <c r="W31" s="41"/>
    </row>
    <row r="32" spans="1:23" ht="16.5" thickBot="1">
      <c r="A32" s="20"/>
      <c r="B32" s="129" t="s">
        <v>95</v>
      </c>
      <c r="C32" s="55"/>
      <c r="D32" s="55"/>
      <c r="E32" s="55"/>
      <c r="F32" s="55"/>
      <c r="G32" s="55"/>
      <c r="H32" s="55"/>
      <c r="I32" s="41"/>
      <c r="J32" s="41"/>
      <c r="K32" s="41"/>
      <c r="L32" s="41"/>
      <c r="M32" s="41"/>
      <c r="N32" s="41"/>
      <c r="O32" s="41"/>
      <c r="P32" s="41"/>
      <c r="Q32" s="41"/>
      <c r="R32" s="41"/>
      <c r="S32" s="41"/>
      <c r="T32" s="41"/>
      <c r="U32" s="41"/>
      <c r="V32" s="41"/>
      <c r="W32" s="41"/>
    </row>
    <row r="33" spans="1:23" ht="16.5" thickBot="1">
      <c r="A33" s="20"/>
      <c r="B33" s="128" t="s">
        <v>132</v>
      </c>
      <c r="C33" s="393" t="s">
        <v>137</v>
      </c>
      <c r="D33" s="393"/>
      <c r="E33" s="393"/>
      <c r="F33" s="393"/>
      <c r="G33" s="393"/>
      <c r="H33" s="394"/>
      <c r="I33" s="41"/>
      <c r="J33" s="41"/>
      <c r="K33" s="41"/>
      <c r="L33" s="41"/>
      <c r="M33" s="41"/>
      <c r="N33" s="41"/>
      <c r="O33" s="41"/>
      <c r="P33" s="41"/>
      <c r="Q33" s="41"/>
      <c r="R33" s="41"/>
      <c r="S33" s="41"/>
      <c r="T33" s="41"/>
      <c r="U33" s="41"/>
      <c r="V33" s="41"/>
      <c r="W33" s="41"/>
    </row>
    <row r="34" spans="1:23" ht="15.75">
      <c r="A34" s="20"/>
      <c r="B34" s="219"/>
      <c r="C34" s="395"/>
      <c r="D34" s="395"/>
      <c r="E34" s="395"/>
      <c r="F34" s="395"/>
      <c r="G34" s="395"/>
      <c r="H34" s="396"/>
      <c r="I34" s="41"/>
      <c r="J34" s="41"/>
      <c r="K34" s="41"/>
      <c r="L34" s="41"/>
      <c r="M34" s="41"/>
      <c r="N34" s="41"/>
      <c r="O34" s="41"/>
      <c r="P34" s="41"/>
      <c r="Q34" s="41"/>
      <c r="R34" s="41"/>
      <c r="S34" s="41"/>
      <c r="T34" s="41"/>
      <c r="U34" s="41"/>
      <c r="V34" s="41"/>
      <c r="W34" s="41"/>
    </row>
    <row r="35" spans="1:23" ht="15.75">
      <c r="A35" s="20"/>
      <c r="B35" s="220"/>
      <c r="C35" s="380"/>
      <c r="D35" s="380"/>
      <c r="E35" s="380"/>
      <c r="F35" s="380"/>
      <c r="G35" s="380"/>
      <c r="H35" s="381"/>
      <c r="I35" s="41"/>
      <c r="J35" s="41"/>
      <c r="K35" s="41"/>
      <c r="L35" s="41"/>
      <c r="M35" s="41"/>
      <c r="N35" s="41"/>
      <c r="O35" s="41"/>
      <c r="P35" s="41"/>
      <c r="Q35" s="41"/>
      <c r="R35" s="41"/>
      <c r="S35" s="41"/>
      <c r="T35" s="41"/>
      <c r="U35" s="41"/>
      <c r="V35" s="41"/>
      <c r="W35" s="41"/>
    </row>
    <row r="36" spans="1:23" ht="15.75">
      <c r="A36" s="20"/>
      <c r="B36" s="220"/>
      <c r="C36" s="380"/>
      <c r="D36" s="380"/>
      <c r="E36" s="380"/>
      <c r="F36" s="380"/>
      <c r="G36" s="380"/>
      <c r="H36" s="381"/>
      <c r="I36" s="41"/>
      <c r="J36" s="41"/>
      <c r="K36" s="41"/>
      <c r="L36" s="41"/>
      <c r="M36" s="41"/>
      <c r="N36" s="41"/>
      <c r="O36" s="41"/>
      <c r="P36" s="41"/>
      <c r="Q36" s="41"/>
      <c r="R36" s="41"/>
      <c r="S36" s="41"/>
      <c r="T36" s="41"/>
      <c r="U36" s="41"/>
      <c r="V36" s="41"/>
      <c r="W36" s="41"/>
    </row>
    <row r="37" spans="1:23" ht="15.75">
      <c r="A37" s="20"/>
      <c r="B37" s="220"/>
      <c r="C37" s="380"/>
      <c r="D37" s="380"/>
      <c r="E37" s="380"/>
      <c r="F37" s="380"/>
      <c r="G37" s="380"/>
      <c r="H37" s="381"/>
      <c r="I37" s="41"/>
      <c r="J37" s="41"/>
      <c r="K37" s="41"/>
      <c r="L37" s="41"/>
      <c r="M37" s="41"/>
      <c r="N37" s="41"/>
      <c r="O37" s="41"/>
      <c r="P37" s="41"/>
      <c r="Q37" s="41"/>
      <c r="R37" s="41"/>
      <c r="S37" s="41"/>
      <c r="T37" s="41"/>
      <c r="U37" s="41"/>
      <c r="V37" s="41"/>
      <c r="W37" s="41"/>
    </row>
    <row r="38" spans="1:23" ht="15.75">
      <c r="A38" s="20"/>
      <c r="B38" s="220"/>
      <c r="C38" s="380"/>
      <c r="D38" s="380"/>
      <c r="E38" s="380"/>
      <c r="F38" s="380"/>
      <c r="G38" s="380"/>
      <c r="H38" s="381"/>
      <c r="I38" s="41"/>
      <c r="J38" s="41"/>
      <c r="K38" s="41"/>
      <c r="L38" s="41"/>
      <c r="M38" s="41"/>
      <c r="N38" s="41"/>
      <c r="O38" s="41"/>
      <c r="P38" s="41"/>
      <c r="Q38" s="41"/>
      <c r="R38" s="41"/>
      <c r="S38" s="41"/>
      <c r="T38" s="41"/>
      <c r="U38" s="41"/>
      <c r="V38" s="41"/>
      <c r="W38" s="41"/>
    </row>
    <row r="39" spans="1:23" ht="15.75">
      <c r="A39" s="20"/>
      <c r="B39" s="220"/>
      <c r="C39" s="380"/>
      <c r="D39" s="380"/>
      <c r="E39" s="380"/>
      <c r="F39" s="380"/>
      <c r="G39" s="380"/>
      <c r="H39" s="381"/>
      <c r="I39" s="41"/>
      <c r="J39" s="41"/>
      <c r="K39" s="41"/>
      <c r="L39" s="41"/>
      <c r="M39" s="41"/>
      <c r="N39" s="41"/>
      <c r="O39" s="41"/>
      <c r="P39" s="41"/>
      <c r="Q39" s="41"/>
      <c r="R39" s="41"/>
      <c r="S39" s="41"/>
      <c r="T39" s="41"/>
      <c r="U39" s="41"/>
      <c r="V39" s="41"/>
      <c r="W39" s="41"/>
    </row>
    <row r="40" spans="1:23" ht="15.75">
      <c r="A40" s="20"/>
      <c r="B40" s="220"/>
      <c r="C40" s="380"/>
      <c r="D40" s="380"/>
      <c r="E40" s="380"/>
      <c r="F40" s="380"/>
      <c r="G40" s="380"/>
      <c r="H40" s="381"/>
      <c r="I40" s="41"/>
      <c r="J40" s="41"/>
      <c r="K40" s="41"/>
      <c r="L40" s="41"/>
      <c r="M40" s="41"/>
      <c r="N40" s="41"/>
      <c r="O40" s="41"/>
      <c r="P40" s="41"/>
      <c r="Q40" s="41"/>
      <c r="R40" s="41"/>
      <c r="S40" s="41"/>
      <c r="T40" s="41"/>
      <c r="U40" s="41"/>
      <c r="V40" s="41"/>
      <c r="W40" s="41"/>
    </row>
    <row r="41" spans="1:23" ht="15.75">
      <c r="A41" s="20"/>
      <c r="B41" s="220"/>
      <c r="C41" s="380"/>
      <c r="D41" s="380"/>
      <c r="E41" s="380"/>
      <c r="F41" s="380"/>
      <c r="G41" s="380"/>
      <c r="H41" s="381"/>
      <c r="I41" s="41"/>
      <c r="J41" s="41"/>
      <c r="K41" s="41"/>
      <c r="L41" s="41"/>
      <c r="M41" s="41"/>
      <c r="N41" s="41"/>
      <c r="O41" s="41"/>
      <c r="P41" s="41"/>
      <c r="Q41" s="41"/>
      <c r="R41" s="41"/>
      <c r="S41" s="41"/>
      <c r="T41" s="41"/>
      <c r="U41" s="41"/>
      <c r="V41" s="41"/>
      <c r="W41" s="41"/>
    </row>
    <row r="42" spans="1:23" ht="15.75">
      <c r="A42" s="20"/>
      <c r="B42" s="220"/>
      <c r="C42" s="380"/>
      <c r="D42" s="380"/>
      <c r="E42" s="380"/>
      <c r="F42" s="380"/>
      <c r="G42" s="380"/>
      <c r="H42" s="381"/>
      <c r="I42" s="41"/>
      <c r="J42" s="41"/>
      <c r="K42" s="41"/>
      <c r="L42" s="41"/>
      <c r="M42" s="41"/>
      <c r="N42" s="41"/>
      <c r="O42" s="41"/>
      <c r="P42" s="41"/>
      <c r="Q42" s="41"/>
      <c r="R42" s="41"/>
      <c r="S42" s="41"/>
      <c r="T42" s="41"/>
      <c r="U42" s="41"/>
      <c r="V42" s="41"/>
      <c r="W42" s="41"/>
    </row>
    <row r="43" spans="1:23" ht="15.75">
      <c r="A43" s="20"/>
      <c r="B43" s="220"/>
      <c r="C43" s="380"/>
      <c r="D43" s="380"/>
      <c r="E43" s="380"/>
      <c r="F43" s="380"/>
      <c r="G43" s="380"/>
      <c r="H43" s="381"/>
      <c r="I43" s="41"/>
      <c r="J43" s="41"/>
      <c r="K43" s="41"/>
      <c r="L43" s="41"/>
      <c r="M43" s="41"/>
      <c r="N43" s="41"/>
      <c r="O43" s="41"/>
      <c r="P43" s="41"/>
      <c r="Q43" s="41"/>
      <c r="R43" s="41"/>
      <c r="S43" s="41"/>
      <c r="T43" s="41"/>
      <c r="U43" s="41"/>
      <c r="V43" s="41"/>
      <c r="W43" s="41"/>
    </row>
    <row r="44" spans="1:23" ht="16.5" thickBot="1">
      <c r="A44" s="20"/>
      <c r="B44" s="221"/>
      <c r="C44" s="382"/>
      <c r="D44" s="382"/>
      <c r="E44" s="382"/>
      <c r="F44" s="382"/>
      <c r="G44" s="382"/>
      <c r="H44" s="383"/>
      <c r="I44" s="41"/>
      <c r="J44" s="41"/>
      <c r="K44" s="41"/>
      <c r="L44" s="41"/>
      <c r="M44" s="41"/>
      <c r="N44" s="41"/>
      <c r="O44" s="41"/>
      <c r="P44" s="41"/>
      <c r="Q44" s="41"/>
      <c r="R44" s="41"/>
      <c r="S44" s="41"/>
      <c r="T44" s="41"/>
      <c r="U44" s="41"/>
      <c r="V44" s="41"/>
      <c r="W44" s="41"/>
    </row>
    <row r="45" spans="1:23" ht="7.5" customHeight="1">
      <c r="A45" s="20"/>
      <c r="B45" s="41"/>
      <c r="C45" s="41"/>
      <c r="D45" s="41"/>
      <c r="E45" s="41"/>
      <c r="F45" s="41"/>
      <c r="G45" s="41"/>
      <c r="H45" s="41"/>
      <c r="I45" s="41"/>
      <c r="J45" s="41"/>
      <c r="K45" s="41"/>
      <c r="L45" s="41"/>
      <c r="M45" s="41"/>
      <c r="N45" s="41"/>
      <c r="O45" s="41"/>
      <c r="P45" s="41"/>
      <c r="Q45" s="41"/>
      <c r="R45" s="41"/>
      <c r="S45" s="41"/>
      <c r="T45" s="41"/>
      <c r="U45" s="41"/>
      <c r="V45" s="41"/>
      <c r="W45" s="41"/>
    </row>
    <row r="46" spans="1:23" ht="16.5" thickBot="1">
      <c r="A46" s="20"/>
      <c r="B46" s="129" t="s">
        <v>96</v>
      </c>
      <c r="C46" s="55"/>
      <c r="D46" s="55"/>
      <c r="E46" s="55"/>
      <c r="F46" s="55"/>
      <c r="G46" s="55"/>
      <c r="H46" s="55"/>
      <c r="I46" s="41"/>
      <c r="J46" s="41"/>
      <c r="K46" s="41"/>
      <c r="L46" s="41"/>
      <c r="M46" s="41"/>
      <c r="N46" s="41"/>
      <c r="O46" s="41"/>
      <c r="P46" s="41"/>
      <c r="Q46" s="41"/>
      <c r="R46" s="41"/>
      <c r="S46" s="41"/>
      <c r="T46" s="41"/>
      <c r="U46" s="41"/>
      <c r="V46" s="41"/>
      <c r="W46" s="41"/>
    </row>
    <row r="47" spans="1:23" ht="16.5" thickBot="1">
      <c r="A47" s="20"/>
      <c r="B47" s="128" t="s">
        <v>132</v>
      </c>
      <c r="C47" s="393" t="s">
        <v>137</v>
      </c>
      <c r="D47" s="393"/>
      <c r="E47" s="393"/>
      <c r="F47" s="393"/>
      <c r="G47" s="393"/>
      <c r="H47" s="394"/>
      <c r="I47" s="41"/>
      <c r="J47" s="41"/>
      <c r="K47" s="41"/>
      <c r="L47" s="41"/>
      <c r="M47" s="41"/>
      <c r="N47" s="41"/>
      <c r="O47" s="41"/>
      <c r="P47" s="41"/>
      <c r="Q47" s="41"/>
      <c r="R47" s="41"/>
      <c r="S47" s="41"/>
      <c r="T47" s="41"/>
      <c r="U47" s="41"/>
      <c r="V47" s="41"/>
      <c r="W47" s="41"/>
    </row>
    <row r="48" spans="1:23" ht="15.75">
      <c r="A48" s="20"/>
      <c r="B48" s="219"/>
      <c r="C48" s="395"/>
      <c r="D48" s="395"/>
      <c r="E48" s="395"/>
      <c r="F48" s="395"/>
      <c r="G48" s="395"/>
      <c r="H48" s="396"/>
      <c r="I48" s="41"/>
      <c r="J48" s="41"/>
      <c r="K48" s="41"/>
      <c r="L48" s="41"/>
      <c r="M48" s="41"/>
      <c r="N48" s="41"/>
      <c r="O48" s="41"/>
      <c r="P48" s="41"/>
      <c r="Q48" s="41"/>
      <c r="R48" s="41"/>
      <c r="S48" s="41"/>
      <c r="T48" s="41"/>
      <c r="U48" s="41"/>
      <c r="V48" s="41"/>
      <c r="W48" s="41"/>
    </row>
    <row r="49" spans="1:23" ht="15.75">
      <c r="A49" s="20"/>
      <c r="B49" s="220"/>
      <c r="C49" s="380"/>
      <c r="D49" s="380"/>
      <c r="E49" s="380"/>
      <c r="F49" s="380"/>
      <c r="G49" s="380"/>
      <c r="H49" s="381"/>
      <c r="I49" s="41"/>
      <c r="J49" s="41"/>
      <c r="K49" s="41"/>
      <c r="L49" s="41"/>
      <c r="M49" s="41"/>
      <c r="N49" s="41"/>
      <c r="O49" s="41"/>
      <c r="P49" s="41"/>
      <c r="Q49" s="41"/>
      <c r="R49" s="41"/>
      <c r="S49" s="41"/>
      <c r="T49" s="41"/>
      <c r="U49" s="41"/>
      <c r="V49" s="41"/>
      <c r="W49" s="41"/>
    </row>
    <row r="50" spans="1:23" ht="15.75">
      <c r="A50" s="20"/>
      <c r="B50" s="220"/>
      <c r="C50" s="380"/>
      <c r="D50" s="380"/>
      <c r="E50" s="380"/>
      <c r="F50" s="380"/>
      <c r="G50" s="380"/>
      <c r="H50" s="381"/>
      <c r="I50" s="41"/>
      <c r="J50" s="41"/>
      <c r="K50" s="41"/>
      <c r="L50" s="41"/>
      <c r="M50" s="41"/>
      <c r="N50" s="41"/>
      <c r="O50" s="41"/>
      <c r="P50" s="41"/>
      <c r="Q50" s="41"/>
      <c r="R50" s="41"/>
      <c r="S50" s="41"/>
      <c r="T50" s="41"/>
      <c r="U50" s="41"/>
      <c r="V50" s="41"/>
      <c r="W50" s="41"/>
    </row>
    <row r="51" spans="1:23" ht="15.75">
      <c r="A51" s="20"/>
      <c r="B51" s="220"/>
      <c r="C51" s="380"/>
      <c r="D51" s="380"/>
      <c r="E51" s="380"/>
      <c r="F51" s="380"/>
      <c r="G51" s="380"/>
      <c r="H51" s="381"/>
      <c r="I51" s="41"/>
      <c r="J51" s="41"/>
      <c r="K51" s="41"/>
      <c r="L51" s="41"/>
      <c r="M51" s="41"/>
      <c r="N51" s="41"/>
      <c r="O51" s="41"/>
      <c r="P51" s="41"/>
      <c r="Q51" s="41"/>
      <c r="R51" s="41"/>
      <c r="S51" s="41"/>
      <c r="T51" s="41"/>
      <c r="U51" s="41"/>
      <c r="V51" s="41"/>
      <c r="W51" s="41"/>
    </row>
    <row r="52" spans="1:23" ht="15.75">
      <c r="A52" s="20"/>
      <c r="B52" s="220"/>
      <c r="C52" s="380"/>
      <c r="D52" s="380"/>
      <c r="E52" s="380"/>
      <c r="F52" s="380"/>
      <c r="G52" s="380"/>
      <c r="H52" s="381"/>
      <c r="I52" s="41"/>
      <c r="J52" s="41"/>
      <c r="K52" s="41"/>
      <c r="L52" s="41"/>
      <c r="M52" s="41"/>
      <c r="N52" s="41"/>
      <c r="O52" s="41"/>
      <c r="P52" s="41"/>
      <c r="Q52" s="41"/>
      <c r="R52" s="41"/>
      <c r="S52" s="41"/>
      <c r="T52" s="41"/>
      <c r="U52" s="41"/>
      <c r="V52" s="41"/>
      <c r="W52" s="41"/>
    </row>
    <row r="53" spans="1:23" ht="15.75">
      <c r="A53" s="20"/>
      <c r="B53" s="220"/>
      <c r="C53" s="380"/>
      <c r="D53" s="380"/>
      <c r="E53" s="380"/>
      <c r="F53" s="380"/>
      <c r="G53" s="380"/>
      <c r="H53" s="381"/>
      <c r="I53" s="41"/>
      <c r="J53" s="41"/>
      <c r="K53" s="41"/>
      <c r="L53" s="41"/>
      <c r="M53" s="41"/>
      <c r="N53" s="41"/>
      <c r="O53" s="41"/>
      <c r="P53" s="41"/>
      <c r="Q53" s="41"/>
      <c r="R53" s="41"/>
      <c r="S53" s="41"/>
      <c r="T53" s="41"/>
      <c r="U53" s="41"/>
      <c r="V53" s="41"/>
      <c r="W53" s="41"/>
    </row>
    <row r="54" spans="1:23" ht="15.75">
      <c r="A54" s="20"/>
      <c r="B54" s="220"/>
      <c r="C54" s="380"/>
      <c r="D54" s="380"/>
      <c r="E54" s="380"/>
      <c r="F54" s="380"/>
      <c r="G54" s="380"/>
      <c r="H54" s="381"/>
      <c r="I54" s="41"/>
      <c r="J54" s="41"/>
      <c r="K54" s="41"/>
      <c r="L54" s="41"/>
      <c r="M54" s="41"/>
      <c r="N54" s="41"/>
      <c r="O54" s="41"/>
      <c r="P54" s="41"/>
      <c r="Q54" s="41"/>
      <c r="R54" s="41"/>
      <c r="S54" s="41"/>
      <c r="T54" s="41"/>
      <c r="U54" s="41"/>
      <c r="V54" s="41"/>
      <c r="W54" s="41"/>
    </row>
    <row r="55" spans="1:23" ht="15.75">
      <c r="A55" s="20"/>
      <c r="B55" s="220"/>
      <c r="C55" s="380"/>
      <c r="D55" s="380"/>
      <c r="E55" s="380"/>
      <c r="F55" s="380"/>
      <c r="G55" s="380"/>
      <c r="H55" s="381"/>
      <c r="I55" s="41"/>
      <c r="J55" s="41"/>
      <c r="K55" s="41"/>
      <c r="L55" s="41"/>
      <c r="M55" s="41"/>
      <c r="N55" s="41"/>
      <c r="O55" s="41"/>
      <c r="P55" s="41"/>
      <c r="Q55" s="41"/>
      <c r="R55" s="41"/>
      <c r="S55" s="41"/>
      <c r="T55" s="41"/>
      <c r="U55" s="41"/>
      <c r="V55" s="41"/>
      <c r="W55" s="41"/>
    </row>
    <row r="56" spans="1:23" ht="15.75">
      <c r="A56" s="20"/>
      <c r="B56" s="220"/>
      <c r="C56" s="380"/>
      <c r="D56" s="380"/>
      <c r="E56" s="380"/>
      <c r="F56" s="380"/>
      <c r="G56" s="380"/>
      <c r="H56" s="381"/>
      <c r="I56" s="41"/>
      <c r="J56" s="41"/>
      <c r="K56" s="41"/>
      <c r="L56" s="41"/>
      <c r="M56" s="41"/>
      <c r="N56" s="41"/>
      <c r="O56" s="41"/>
      <c r="P56" s="41"/>
      <c r="Q56" s="41"/>
      <c r="R56" s="41"/>
      <c r="S56" s="41"/>
      <c r="T56" s="41"/>
      <c r="U56" s="41"/>
      <c r="V56" s="41"/>
      <c r="W56" s="41"/>
    </row>
    <row r="57" spans="1:23" ht="15.75">
      <c r="A57" s="20"/>
      <c r="B57" s="220"/>
      <c r="C57" s="380"/>
      <c r="D57" s="380"/>
      <c r="E57" s="380"/>
      <c r="F57" s="380"/>
      <c r="G57" s="380"/>
      <c r="H57" s="381"/>
      <c r="I57" s="41"/>
      <c r="J57" s="41"/>
      <c r="K57" s="41"/>
      <c r="L57" s="41"/>
      <c r="M57" s="41"/>
      <c r="N57" s="41"/>
      <c r="O57" s="41"/>
      <c r="P57" s="41"/>
      <c r="Q57" s="41"/>
      <c r="R57" s="41"/>
      <c r="S57" s="41"/>
      <c r="T57" s="41"/>
      <c r="U57" s="41"/>
      <c r="V57" s="41"/>
      <c r="W57" s="41"/>
    </row>
    <row r="58" spans="1:23" ht="16.5" thickBot="1">
      <c r="A58" s="20"/>
      <c r="B58" s="221"/>
      <c r="C58" s="382"/>
      <c r="D58" s="382"/>
      <c r="E58" s="382"/>
      <c r="F58" s="382"/>
      <c r="G58" s="382"/>
      <c r="H58" s="383"/>
      <c r="I58" s="41"/>
      <c r="J58" s="41"/>
      <c r="K58" s="41"/>
      <c r="L58" s="41"/>
      <c r="M58" s="41"/>
      <c r="N58" s="41"/>
      <c r="O58" s="41"/>
      <c r="P58" s="41"/>
      <c r="Q58" s="41"/>
      <c r="R58" s="41"/>
      <c r="S58" s="41"/>
      <c r="T58" s="41"/>
      <c r="U58" s="41"/>
      <c r="V58" s="41"/>
      <c r="W58" s="41"/>
    </row>
    <row r="59" spans="1:23" ht="15.75">
      <c r="A59" s="20"/>
      <c r="B59" s="41"/>
      <c r="C59" s="41"/>
      <c r="D59" s="41"/>
      <c r="E59" s="41"/>
      <c r="F59" s="41"/>
      <c r="G59" s="41"/>
      <c r="H59" s="41"/>
      <c r="I59" s="41"/>
      <c r="J59" s="41"/>
      <c r="K59" s="41"/>
      <c r="L59" s="41"/>
      <c r="M59" s="41"/>
      <c r="N59" s="41"/>
      <c r="O59" s="41"/>
      <c r="P59" s="41"/>
      <c r="Q59" s="41"/>
      <c r="R59" s="41"/>
      <c r="S59" s="41"/>
      <c r="T59" s="41"/>
      <c r="U59" s="41"/>
      <c r="V59" s="41"/>
      <c r="W59" s="41"/>
    </row>
    <row r="60" spans="1:23" ht="15.75">
      <c r="A60" s="20"/>
      <c r="B60" s="41"/>
      <c r="C60" s="41"/>
      <c r="D60" s="41"/>
      <c r="E60" s="41"/>
      <c r="F60" s="41"/>
      <c r="G60" s="41"/>
      <c r="H60" s="41"/>
      <c r="I60" s="41"/>
      <c r="J60" s="41"/>
      <c r="K60" s="41"/>
      <c r="L60" s="41"/>
      <c r="M60" s="41"/>
      <c r="N60" s="41"/>
      <c r="O60" s="41"/>
      <c r="P60" s="41"/>
      <c r="Q60" s="41"/>
      <c r="R60" s="41"/>
      <c r="S60" s="41"/>
      <c r="T60" s="41"/>
      <c r="U60" s="41"/>
      <c r="V60" s="41"/>
      <c r="W60" s="41"/>
    </row>
    <row r="61" spans="1:23" ht="15.75">
      <c r="A61" s="20"/>
      <c r="B61" s="41"/>
      <c r="C61" s="41"/>
      <c r="D61" s="41"/>
      <c r="E61" s="41"/>
      <c r="F61" s="41"/>
      <c r="G61" s="41"/>
      <c r="H61" s="41"/>
      <c r="I61" s="41"/>
      <c r="J61" s="41"/>
      <c r="K61" s="41"/>
      <c r="L61" s="41"/>
      <c r="M61" s="41"/>
      <c r="N61" s="41"/>
      <c r="O61" s="41"/>
      <c r="P61" s="41"/>
      <c r="Q61" s="41"/>
      <c r="R61" s="41"/>
      <c r="S61" s="41"/>
      <c r="T61" s="41"/>
      <c r="U61" s="41"/>
      <c r="V61" s="41"/>
      <c r="W61" s="41"/>
    </row>
    <row r="62" spans="1:23" ht="15.75">
      <c r="A62" s="20"/>
      <c r="B62" s="41"/>
      <c r="C62" s="41"/>
      <c r="D62" s="41"/>
      <c r="E62" s="41"/>
      <c r="F62" s="41"/>
      <c r="G62" s="41"/>
      <c r="H62" s="41"/>
      <c r="I62" s="41"/>
      <c r="J62" s="41"/>
      <c r="K62" s="41"/>
      <c r="L62" s="41"/>
      <c r="M62" s="41"/>
      <c r="N62" s="41"/>
      <c r="O62" s="41"/>
      <c r="P62" s="41"/>
      <c r="Q62" s="41"/>
      <c r="R62" s="41"/>
      <c r="S62" s="41"/>
      <c r="T62" s="41"/>
      <c r="U62" s="41"/>
      <c r="V62" s="41"/>
      <c r="W62" s="41"/>
    </row>
    <row r="63" spans="1:23" ht="15.75">
      <c r="A63" s="20"/>
      <c r="B63" s="41"/>
      <c r="C63" s="41"/>
      <c r="D63" s="41"/>
      <c r="E63" s="41"/>
      <c r="F63" s="41"/>
      <c r="G63" s="41"/>
      <c r="H63" s="41"/>
      <c r="I63" s="41"/>
      <c r="J63" s="41"/>
      <c r="K63" s="41"/>
      <c r="L63" s="41"/>
      <c r="M63" s="41"/>
      <c r="N63" s="41"/>
      <c r="O63" s="41"/>
      <c r="P63" s="41"/>
      <c r="Q63" s="41"/>
      <c r="R63" s="41"/>
      <c r="S63" s="41"/>
      <c r="T63" s="41"/>
      <c r="U63" s="41"/>
      <c r="V63" s="41"/>
      <c r="W63" s="41"/>
    </row>
    <row r="64" spans="1:23" ht="15.75">
      <c r="A64" s="20"/>
      <c r="B64" s="41"/>
      <c r="C64" s="41"/>
      <c r="D64" s="41"/>
      <c r="E64" s="41"/>
      <c r="F64" s="41"/>
      <c r="G64" s="41"/>
      <c r="H64" s="41"/>
      <c r="I64" s="41"/>
      <c r="J64" s="41"/>
      <c r="K64" s="41"/>
      <c r="L64" s="41"/>
      <c r="M64" s="41"/>
      <c r="N64" s="41"/>
      <c r="O64" s="41"/>
      <c r="P64" s="41"/>
      <c r="Q64" s="41"/>
      <c r="R64" s="41"/>
      <c r="S64" s="41"/>
      <c r="T64" s="41"/>
      <c r="U64" s="41"/>
      <c r="V64" s="41"/>
      <c r="W64" s="41"/>
    </row>
    <row r="65" spans="1:23" ht="15.75">
      <c r="A65" s="20"/>
      <c r="B65" s="41"/>
      <c r="C65" s="41"/>
      <c r="D65" s="41"/>
      <c r="E65" s="41"/>
      <c r="F65" s="41"/>
      <c r="G65" s="41"/>
      <c r="H65" s="41"/>
      <c r="I65" s="41"/>
      <c r="J65" s="41"/>
      <c r="K65" s="41"/>
      <c r="L65" s="41"/>
      <c r="M65" s="41"/>
      <c r="N65" s="41"/>
      <c r="O65" s="41"/>
      <c r="P65" s="41"/>
      <c r="Q65" s="41"/>
      <c r="R65" s="41"/>
      <c r="S65" s="41"/>
      <c r="T65" s="41"/>
      <c r="U65" s="41"/>
      <c r="V65" s="41"/>
      <c r="W65" s="41"/>
    </row>
    <row r="66" spans="1:23" ht="15.75">
      <c r="A66" s="20"/>
      <c r="B66" s="41"/>
      <c r="C66" s="41"/>
      <c r="D66" s="41"/>
      <c r="E66" s="41"/>
      <c r="F66" s="41"/>
      <c r="G66" s="41"/>
      <c r="H66" s="41"/>
      <c r="I66" s="41"/>
      <c r="J66" s="41"/>
      <c r="K66" s="41"/>
      <c r="L66" s="41"/>
      <c r="M66" s="41"/>
      <c r="N66" s="41"/>
      <c r="O66" s="41"/>
      <c r="P66" s="41"/>
      <c r="Q66" s="41"/>
      <c r="R66" s="41"/>
      <c r="S66" s="41"/>
      <c r="T66" s="41"/>
      <c r="U66" s="41"/>
      <c r="V66" s="41"/>
      <c r="W66" s="41"/>
    </row>
    <row r="67" spans="1:23" ht="15.75">
      <c r="A67" s="20"/>
      <c r="B67" s="41"/>
      <c r="C67" s="41"/>
      <c r="D67" s="41"/>
      <c r="E67" s="41"/>
      <c r="F67" s="41"/>
      <c r="G67" s="41"/>
      <c r="H67" s="41"/>
      <c r="I67" s="41"/>
      <c r="J67" s="41"/>
      <c r="K67" s="41"/>
      <c r="L67" s="41"/>
      <c r="M67" s="41"/>
      <c r="N67" s="41"/>
      <c r="O67" s="41"/>
      <c r="P67" s="41"/>
      <c r="Q67" s="41"/>
      <c r="R67" s="41"/>
      <c r="S67" s="41"/>
      <c r="T67" s="41"/>
      <c r="U67" s="41"/>
      <c r="V67" s="41"/>
      <c r="W67" s="41"/>
    </row>
    <row r="68" spans="1:23" ht="15.75">
      <c r="A68" s="20"/>
      <c r="B68" s="41"/>
      <c r="C68" s="41"/>
      <c r="D68" s="41"/>
      <c r="E68" s="41"/>
      <c r="F68" s="41"/>
      <c r="G68" s="41"/>
      <c r="H68" s="41"/>
      <c r="I68" s="41"/>
      <c r="J68" s="41"/>
      <c r="K68" s="41"/>
      <c r="L68" s="41"/>
      <c r="M68" s="41"/>
      <c r="N68" s="41"/>
      <c r="O68" s="41"/>
      <c r="P68" s="41"/>
      <c r="Q68" s="41"/>
      <c r="R68" s="41"/>
      <c r="S68" s="41"/>
      <c r="T68" s="41"/>
      <c r="U68" s="41"/>
      <c r="V68" s="41"/>
      <c r="W68" s="41"/>
    </row>
    <row r="69" spans="1:23" ht="15.75">
      <c r="A69" s="20"/>
      <c r="B69" s="41"/>
      <c r="C69" s="41"/>
      <c r="D69" s="41"/>
      <c r="E69" s="41"/>
      <c r="F69" s="41"/>
      <c r="G69" s="41"/>
      <c r="H69" s="41"/>
      <c r="I69" s="41"/>
      <c r="J69" s="41"/>
      <c r="K69" s="41"/>
      <c r="L69" s="41"/>
      <c r="M69" s="41"/>
      <c r="N69" s="41"/>
      <c r="O69" s="41"/>
      <c r="P69" s="41"/>
      <c r="Q69" s="41"/>
      <c r="R69" s="41"/>
      <c r="S69" s="41"/>
      <c r="T69" s="41"/>
      <c r="U69" s="41"/>
      <c r="V69" s="41"/>
      <c r="W69" s="41"/>
    </row>
    <row r="70" spans="1:23" ht="15.75">
      <c r="A70" s="20"/>
      <c r="B70" s="41"/>
      <c r="C70" s="41"/>
      <c r="D70" s="41"/>
      <c r="E70" s="41"/>
      <c r="F70" s="41"/>
      <c r="G70" s="41"/>
      <c r="H70" s="41"/>
      <c r="I70" s="41"/>
      <c r="J70" s="41"/>
      <c r="K70" s="41"/>
      <c r="L70" s="41"/>
      <c r="M70" s="41"/>
      <c r="N70" s="41"/>
      <c r="O70" s="41"/>
      <c r="P70" s="41"/>
      <c r="Q70" s="41"/>
      <c r="R70" s="41"/>
      <c r="S70" s="41"/>
      <c r="T70" s="41"/>
      <c r="U70" s="41"/>
      <c r="V70" s="41"/>
      <c r="W70" s="41"/>
    </row>
    <row r="71" spans="1:23" ht="15.75">
      <c r="A71" s="20"/>
      <c r="B71" s="41"/>
      <c r="C71" s="41"/>
      <c r="D71" s="41"/>
      <c r="E71" s="41"/>
      <c r="F71" s="41"/>
      <c r="G71" s="41"/>
      <c r="H71" s="41"/>
      <c r="I71" s="41"/>
      <c r="J71" s="41"/>
      <c r="K71" s="41"/>
      <c r="L71" s="41"/>
      <c r="M71" s="41"/>
      <c r="N71" s="41"/>
      <c r="O71" s="41"/>
      <c r="P71" s="41"/>
      <c r="Q71" s="41"/>
      <c r="R71" s="41"/>
      <c r="S71" s="41"/>
      <c r="T71" s="41"/>
      <c r="U71" s="41"/>
      <c r="V71" s="41"/>
      <c r="W71" s="41"/>
    </row>
    <row r="72" spans="1:23" ht="15.75">
      <c r="A72" s="20"/>
      <c r="B72" s="41"/>
      <c r="C72" s="41"/>
      <c r="D72" s="41"/>
      <c r="E72" s="41"/>
      <c r="F72" s="41"/>
      <c r="G72" s="41"/>
      <c r="H72" s="41"/>
      <c r="I72" s="41"/>
      <c r="J72" s="41"/>
      <c r="K72" s="41"/>
      <c r="L72" s="41"/>
      <c r="M72" s="41"/>
      <c r="N72" s="41"/>
      <c r="O72" s="41"/>
      <c r="P72" s="41"/>
      <c r="Q72" s="41"/>
      <c r="R72" s="41"/>
      <c r="S72" s="41"/>
      <c r="T72" s="41"/>
      <c r="U72" s="41"/>
      <c r="V72" s="41"/>
      <c r="W72" s="41"/>
    </row>
    <row r="73" spans="1:23" ht="15.75">
      <c r="A73" s="20"/>
      <c r="B73" s="41"/>
      <c r="C73" s="41"/>
      <c r="D73" s="41"/>
      <c r="E73" s="41"/>
      <c r="F73" s="41"/>
      <c r="G73" s="41"/>
      <c r="H73" s="41"/>
      <c r="I73" s="41"/>
      <c r="J73" s="41"/>
      <c r="K73" s="41"/>
      <c r="L73" s="41"/>
      <c r="M73" s="41"/>
      <c r="N73" s="41"/>
      <c r="O73" s="41"/>
      <c r="P73" s="41"/>
      <c r="Q73" s="41"/>
      <c r="R73" s="41"/>
      <c r="S73" s="41"/>
      <c r="T73" s="41"/>
      <c r="U73" s="41"/>
      <c r="V73" s="41"/>
      <c r="W73" s="41"/>
    </row>
    <row r="74" spans="1:23" ht="15.75">
      <c r="A74" s="20"/>
      <c r="B74" s="41"/>
      <c r="C74" s="41"/>
      <c r="D74" s="41"/>
      <c r="E74" s="41"/>
      <c r="F74" s="41"/>
      <c r="G74" s="41"/>
      <c r="H74" s="41"/>
      <c r="I74" s="41"/>
      <c r="J74" s="41"/>
      <c r="K74" s="41"/>
      <c r="L74" s="41"/>
      <c r="M74" s="41"/>
      <c r="N74" s="41"/>
      <c r="O74" s="41"/>
      <c r="P74" s="41"/>
      <c r="Q74" s="41"/>
      <c r="R74" s="41"/>
      <c r="S74" s="41"/>
      <c r="T74" s="41"/>
      <c r="U74" s="41"/>
      <c r="V74" s="41"/>
      <c r="W74" s="41"/>
    </row>
    <row r="75" spans="1:23" ht="15.75">
      <c r="A75" s="20"/>
      <c r="B75" s="41"/>
      <c r="C75" s="41"/>
      <c r="D75" s="41"/>
      <c r="E75" s="41"/>
      <c r="F75" s="41"/>
      <c r="G75" s="41"/>
      <c r="H75" s="41"/>
      <c r="I75" s="41"/>
      <c r="J75" s="41"/>
      <c r="K75" s="41"/>
      <c r="L75" s="41"/>
      <c r="M75" s="41"/>
      <c r="N75" s="41"/>
      <c r="O75" s="41"/>
      <c r="P75" s="41"/>
      <c r="Q75" s="41"/>
      <c r="R75" s="41"/>
      <c r="S75" s="41"/>
      <c r="T75" s="41"/>
      <c r="U75" s="41"/>
      <c r="V75" s="41"/>
      <c r="W75" s="41"/>
    </row>
    <row r="76" spans="1:23" ht="15.75">
      <c r="A76" s="20"/>
      <c r="B76" s="41"/>
      <c r="C76" s="41"/>
      <c r="D76" s="41"/>
      <c r="E76" s="41"/>
      <c r="F76" s="41"/>
      <c r="G76" s="41"/>
      <c r="H76" s="41"/>
      <c r="I76" s="41"/>
      <c r="J76" s="41"/>
      <c r="K76" s="41"/>
      <c r="L76" s="41"/>
      <c r="M76" s="41"/>
      <c r="N76" s="41"/>
      <c r="O76" s="41"/>
      <c r="P76" s="41"/>
      <c r="Q76" s="41"/>
      <c r="R76" s="41"/>
      <c r="S76" s="41"/>
      <c r="T76" s="41"/>
      <c r="U76" s="41"/>
      <c r="V76" s="41"/>
      <c r="W76" s="41"/>
    </row>
    <row r="77" spans="1:23" ht="15.75">
      <c r="A77" s="20"/>
      <c r="B77" s="41"/>
      <c r="C77" s="41"/>
      <c r="D77" s="41"/>
      <c r="E77" s="41"/>
      <c r="F77" s="41"/>
      <c r="G77" s="41"/>
      <c r="H77" s="41"/>
      <c r="I77" s="41"/>
      <c r="J77" s="41"/>
      <c r="K77" s="41"/>
      <c r="L77" s="41"/>
      <c r="M77" s="41"/>
      <c r="N77" s="41"/>
      <c r="O77" s="41"/>
      <c r="P77" s="41"/>
      <c r="Q77" s="41"/>
      <c r="R77" s="41"/>
      <c r="S77" s="41"/>
      <c r="T77" s="41"/>
      <c r="U77" s="41"/>
      <c r="V77" s="41"/>
      <c r="W77" s="41"/>
    </row>
    <row r="78" spans="1:23" ht="15.75">
      <c r="A78" s="20"/>
      <c r="B78" s="41"/>
      <c r="C78" s="41"/>
      <c r="D78" s="41"/>
      <c r="E78" s="41"/>
      <c r="F78" s="41"/>
      <c r="G78" s="41"/>
      <c r="H78" s="41"/>
      <c r="I78" s="41"/>
      <c r="J78" s="41"/>
      <c r="K78" s="41"/>
      <c r="L78" s="41"/>
      <c r="M78" s="41"/>
      <c r="N78" s="41"/>
      <c r="O78" s="41"/>
      <c r="P78" s="41"/>
      <c r="Q78" s="41"/>
      <c r="R78" s="41"/>
      <c r="S78" s="41"/>
      <c r="T78" s="41"/>
      <c r="U78" s="41"/>
      <c r="V78" s="41"/>
      <c r="W78" s="41"/>
    </row>
    <row r="79" spans="1:23" ht="15.75">
      <c r="A79" s="20"/>
      <c r="B79" s="41"/>
      <c r="C79" s="41"/>
      <c r="D79" s="41"/>
      <c r="E79" s="41"/>
      <c r="F79" s="41"/>
      <c r="G79" s="41"/>
      <c r="H79" s="41"/>
      <c r="I79" s="41"/>
      <c r="J79" s="41"/>
      <c r="K79" s="41"/>
      <c r="L79" s="41"/>
      <c r="M79" s="41"/>
      <c r="N79" s="41"/>
      <c r="O79" s="41"/>
      <c r="P79" s="41"/>
      <c r="Q79" s="41"/>
      <c r="R79" s="41"/>
      <c r="S79" s="41"/>
      <c r="T79" s="41"/>
      <c r="U79" s="41"/>
      <c r="V79" s="41"/>
      <c r="W79" s="41"/>
    </row>
    <row r="80" spans="1:23" ht="15.75">
      <c r="A80" s="20"/>
      <c r="B80" s="41"/>
      <c r="C80" s="41"/>
      <c r="D80" s="41"/>
      <c r="E80" s="41"/>
      <c r="F80" s="41"/>
      <c r="G80" s="41"/>
      <c r="H80" s="41"/>
      <c r="I80" s="41"/>
      <c r="J80" s="41"/>
      <c r="K80" s="41"/>
      <c r="L80" s="41"/>
      <c r="M80" s="41"/>
      <c r="N80" s="41"/>
      <c r="O80" s="41"/>
      <c r="P80" s="41"/>
      <c r="Q80" s="41"/>
      <c r="R80" s="41"/>
      <c r="S80" s="41"/>
      <c r="T80" s="41"/>
      <c r="U80" s="41"/>
      <c r="V80" s="41"/>
      <c r="W80" s="41"/>
    </row>
    <row r="81" spans="1:23" ht="15.75">
      <c r="A81" s="20"/>
      <c r="B81" s="41"/>
      <c r="C81" s="41"/>
      <c r="D81" s="41"/>
      <c r="E81" s="41"/>
      <c r="F81" s="41"/>
      <c r="G81" s="41"/>
      <c r="H81" s="41"/>
      <c r="I81" s="41"/>
      <c r="J81" s="41"/>
      <c r="K81" s="41"/>
      <c r="L81" s="41"/>
      <c r="M81" s="41"/>
      <c r="N81" s="41"/>
      <c r="O81" s="41"/>
      <c r="P81" s="41"/>
      <c r="Q81" s="41"/>
      <c r="R81" s="41"/>
      <c r="S81" s="41"/>
      <c r="T81" s="41"/>
      <c r="U81" s="41"/>
      <c r="V81" s="41"/>
      <c r="W81" s="41"/>
    </row>
    <row r="82" spans="1:23" ht="15.75">
      <c r="A82" s="20"/>
      <c r="B82" s="41"/>
      <c r="C82" s="41"/>
      <c r="D82" s="41"/>
      <c r="E82" s="41"/>
      <c r="F82" s="41"/>
      <c r="G82" s="41"/>
      <c r="H82" s="41"/>
      <c r="I82" s="41"/>
      <c r="J82" s="41"/>
      <c r="K82" s="41"/>
      <c r="L82" s="41"/>
      <c r="M82" s="41"/>
      <c r="N82" s="41"/>
      <c r="O82" s="41"/>
      <c r="P82" s="41"/>
      <c r="Q82" s="41"/>
      <c r="R82" s="41"/>
      <c r="S82" s="41"/>
      <c r="T82" s="41"/>
      <c r="U82" s="41"/>
      <c r="V82" s="41"/>
      <c r="W82" s="41"/>
    </row>
  </sheetData>
  <sheetProtection password="D01A" sheet="1"/>
  <mergeCells count="47">
    <mergeCell ref="C51:H51"/>
    <mergeCell ref="C52:H52"/>
    <mergeCell ref="C53:H53"/>
    <mergeCell ref="E16:H16"/>
    <mergeCell ref="E11:H11"/>
    <mergeCell ref="C19:H19"/>
    <mergeCell ref="C20:H20"/>
    <mergeCell ref="C21:H21"/>
    <mergeCell ref="C30:H30"/>
    <mergeCell ref="C22:H22"/>
    <mergeCell ref="C28:H28"/>
    <mergeCell ref="D4:E4"/>
    <mergeCell ref="E6:H6"/>
    <mergeCell ref="E7:H7"/>
    <mergeCell ref="E8:H8"/>
    <mergeCell ref="E9:H9"/>
    <mergeCell ref="E10:H10"/>
    <mergeCell ref="C35:H35"/>
    <mergeCell ref="C36:H36"/>
    <mergeCell ref="C23:H23"/>
    <mergeCell ref="C24:H24"/>
    <mergeCell ref="C25:H25"/>
    <mergeCell ref="C29:H29"/>
    <mergeCell ref="C33:H33"/>
    <mergeCell ref="C34:H34"/>
    <mergeCell ref="C26:H26"/>
    <mergeCell ref="C27:H27"/>
    <mergeCell ref="C54:H54"/>
    <mergeCell ref="C55:H55"/>
    <mergeCell ref="C37:H37"/>
    <mergeCell ref="C41:H41"/>
    <mergeCell ref="C42:H42"/>
    <mergeCell ref="C43:H43"/>
    <mergeCell ref="C44:H44"/>
    <mergeCell ref="C38:H38"/>
    <mergeCell ref="C39:H39"/>
    <mergeCell ref="C40:H40"/>
    <mergeCell ref="C56:H56"/>
    <mergeCell ref="C57:H57"/>
    <mergeCell ref="C58:H58"/>
    <mergeCell ref="E13:H13"/>
    <mergeCell ref="E14:H14"/>
    <mergeCell ref="E15:H15"/>
    <mergeCell ref="C47:H47"/>
    <mergeCell ref="C48:H48"/>
    <mergeCell ref="C49:H49"/>
    <mergeCell ref="C50:H50"/>
  </mergeCells>
  <pageMargins left="0.53" right="0.70866141732283472" top="0.74803149606299213" bottom="0.74803149606299213" header="0.31496062992125984" footer="0.31496062992125984"/>
  <pageSetup paperSize="9" scale="5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AF99"/>
  <sheetViews>
    <sheetView zoomScale="75" zoomScaleNormal="75" zoomScalePageLayoutView="60" workbookViewId="0">
      <selection activeCell="F37" sqref="F37"/>
    </sheetView>
  </sheetViews>
  <sheetFormatPr defaultRowHeight="15"/>
  <cols>
    <col min="1" max="1" width="1.5703125" customWidth="1"/>
    <col min="2" max="2" width="34.5703125" customWidth="1"/>
    <col min="3" max="3" width="11.5703125" customWidth="1"/>
    <col min="4" max="4" width="11.85546875" customWidth="1"/>
    <col min="5" max="5" width="14.140625" customWidth="1"/>
    <col min="6" max="6" width="15" customWidth="1"/>
    <col min="7" max="7" width="12.7109375" customWidth="1"/>
    <col min="8" max="8" width="0.5703125" customWidth="1"/>
    <col min="9" max="9" width="12.42578125" customWidth="1"/>
    <col min="10" max="10" width="11.85546875" customWidth="1"/>
    <col min="11" max="11" width="11.5703125" customWidth="1"/>
    <col min="12" max="12" width="11.7109375" customWidth="1"/>
    <col min="13" max="13" width="13.140625" customWidth="1"/>
    <col min="14" max="14" width="7.5703125" customWidth="1"/>
    <col min="15" max="15" width="13.7109375" customWidth="1"/>
    <col min="16" max="16" width="10.7109375" customWidth="1"/>
    <col min="17" max="17" width="1.42578125" customWidth="1"/>
    <col min="31" max="31" width="9.5703125" customWidth="1"/>
  </cols>
  <sheetData>
    <row r="1" spans="1:32" ht="8.25" customHeight="1">
      <c r="A1" s="19"/>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21">
      <c r="A2" s="19"/>
      <c r="B2" s="20"/>
      <c r="C2" s="51" t="s">
        <v>49</v>
      </c>
      <c r="D2" s="20"/>
      <c r="E2" s="20"/>
      <c r="F2" s="20"/>
      <c r="G2" s="41"/>
      <c r="H2" s="41"/>
      <c r="I2" s="41"/>
      <c r="J2" s="41"/>
      <c r="K2" s="41"/>
      <c r="L2" s="41"/>
      <c r="M2" s="41"/>
      <c r="N2" s="41"/>
      <c r="O2" s="41"/>
      <c r="P2" s="41"/>
      <c r="Q2" s="20"/>
      <c r="R2" s="20"/>
      <c r="S2" s="20"/>
      <c r="T2" s="20"/>
      <c r="U2" s="20"/>
      <c r="V2" s="20"/>
      <c r="W2" s="20"/>
      <c r="X2" s="20"/>
      <c r="Y2" s="20"/>
      <c r="Z2" s="20"/>
      <c r="AA2" s="20"/>
      <c r="AB2" s="20"/>
      <c r="AC2" s="20"/>
      <c r="AD2" s="20"/>
      <c r="AE2" s="20"/>
      <c r="AF2" s="20"/>
    </row>
    <row r="3" spans="1:32" ht="15.75">
      <c r="A3" s="19"/>
      <c r="B3" s="20"/>
      <c r="C3" s="20"/>
      <c r="D3" s="20"/>
      <c r="E3" s="20"/>
      <c r="F3" s="20"/>
      <c r="G3" s="41"/>
      <c r="H3" s="41"/>
      <c r="I3" s="41"/>
      <c r="J3" s="41"/>
      <c r="K3" s="41"/>
      <c r="L3" s="41"/>
      <c r="M3" s="41"/>
      <c r="N3" s="41"/>
      <c r="O3" s="46"/>
      <c r="P3" s="41"/>
      <c r="Q3" s="20"/>
      <c r="R3" s="20"/>
      <c r="S3" s="20"/>
      <c r="T3" s="20"/>
      <c r="U3" s="20"/>
      <c r="V3" s="20"/>
      <c r="W3" s="20"/>
      <c r="X3" s="20"/>
      <c r="Y3" s="20"/>
      <c r="Z3" s="20"/>
      <c r="AA3" s="20"/>
      <c r="AB3" s="20"/>
      <c r="AC3" s="20"/>
      <c r="AD3" s="20"/>
      <c r="AE3" s="20"/>
      <c r="AF3" s="20"/>
    </row>
    <row r="4" spans="1:32" ht="15.75">
      <c r="A4" s="19"/>
      <c r="B4" s="41"/>
      <c r="C4" s="46" t="s">
        <v>69</v>
      </c>
      <c r="D4" s="402">
        <f>'Försättsblad-börja här'!C7</f>
        <v>0</v>
      </c>
      <c r="E4" s="403"/>
      <c r="F4" s="46" t="s">
        <v>4</v>
      </c>
      <c r="G4" s="41"/>
      <c r="H4" s="41"/>
      <c r="I4" s="41"/>
      <c r="J4" s="335" t="s">
        <v>98</v>
      </c>
      <c r="K4" s="207"/>
      <c r="L4" s="335" t="s">
        <v>99</v>
      </c>
      <c r="M4" s="207"/>
      <c r="N4" s="41"/>
      <c r="O4" s="46"/>
      <c r="P4" s="41"/>
      <c r="Q4" s="20"/>
      <c r="R4" s="20"/>
      <c r="S4" s="20"/>
      <c r="T4" s="20"/>
      <c r="U4" s="20"/>
      <c r="V4" s="20"/>
      <c r="W4" s="20"/>
      <c r="X4" s="20"/>
      <c r="Y4" s="20"/>
      <c r="Z4" s="20"/>
      <c r="AA4" s="20"/>
      <c r="AB4" s="20"/>
      <c r="AC4" s="20"/>
      <c r="AD4" s="20"/>
      <c r="AE4" s="20"/>
      <c r="AF4" s="20"/>
    </row>
    <row r="5" spans="1:32" ht="3" customHeight="1">
      <c r="A5" s="19"/>
      <c r="B5" s="41"/>
      <c r="C5" s="46"/>
      <c r="D5" s="41"/>
      <c r="E5" s="41"/>
      <c r="F5" s="46"/>
      <c r="G5" s="41"/>
      <c r="H5" s="41"/>
      <c r="I5" s="41"/>
      <c r="J5" s="41"/>
      <c r="K5" s="41"/>
      <c r="L5" s="41"/>
      <c r="M5" s="41"/>
      <c r="N5" s="41"/>
      <c r="O5" s="41"/>
      <c r="P5" s="41"/>
      <c r="Q5" s="20"/>
      <c r="R5" s="20"/>
      <c r="S5" s="20"/>
      <c r="T5" s="20"/>
      <c r="U5" s="20"/>
      <c r="V5" s="20"/>
      <c r="W5" s="20"/>
      <c r="X5" s="20"/>
      <c r="Y5" s="20"/>
      <c r="Z5" s="20"/>
      <c r="AA5" s="20"/>
      <c r="AB5" s="20"/>
      <c r="AC5" s="20"/>
      <c r="AD5" s="20"/>
      <c r="AE5" s="20"/>
      <c r="AF5" s="20"/>
    </row>
    <row r="6" spans="1:32" ht="15.75">
      <c r="A6" s="19"/>
      <c r="B6" s="41"/>
      <c r="C6" s="46" t="s">
        <v>210</v>
      </c>
      <c r="D6" s="402">
        <f>'Försättsblad-börja här'!C16:E16</f>
        <v>0</v>
      </c>
      <c r="E6" s="403"/>
      <c r="F6" s="46"/>
      <c r="G6" s="41"/>
      <c r="H6" s="41"/>
      <c r="I6" s="170"/>
      <c r="J6" s="335" t="s">
        <v>100</v>
      </c>
      <c r="K6" s="207"/>
      <c r="L6" s="335" t="s">
        <v>101</v>
      </c>
      <c r="M6" s="232"/>
      <c r="N6" s="20"/>
      <c r="O6" s="20"/>
      <c r="P6" s="41"/>
      <c r="Q6" s="20"/>
      <c r="R6" s="20"/>
      <c r="S6" s="20"/>
      <c r="T6" s="20"/>
      <c r="U6" s="20"/>
      <c r="V6" s="20"/>
      <c r="W6" s="20"/>
      <c r="X6" s="20"/>
      <c r="Y6" s="20"/>
      <c r="Z6" s="20"/>
      <c r="AA6" s="20"/>
      <c r="AB6" s="20"/>
      <c r="AC6" s="20"/>
      <c r="AD6" s="20"/>
      <c r="AE6" s="20"/>
      <c r="AF6" s="20"/>
    </row>
    <row r="7" spans="1:32" ht="3" customHeight="1">
      <c r="A7" s="19"/>
      <c r="B7" s="41"/>
      <c r="C7" s="46"/>
      <c r="D7" s="41"/>
      <c r="E7" s="41"/>
      <c r="F7" s="46"/>
      <c r="G7" s="41"/>
      <c r="H7" s="41"/>
      <c r="I7" s="41"/>
      <c r="J7" s="41"/>
      <c r="K7" s="41"/>
      <c r="L7" s="41"/>
      <c r="M7" s="41"/>
      <c r="N7" s="41"/>
      <c r="O7" s="41"/>
      <c r="P7" s="41"/>
      <c r="Q7" s="20"/>
      <c r="R7" s="20"/>
      <c r="S7" s="20"/>
      <c r="T7" s="20"/>
      <c r="U7" s="20"/>
      <c r="V7" s="20"/>
      <c r="W7" s="20"/>
      <c r="X7" s="20"/>
      <c r="Y7" s="20"/>
      <c r="Z7" s="20"/>
      <c r="AA7" s="20"/>
      <c r="AB7" s="20"/>
      <c r="AC7" s="20"/>
      <c r="AD7" s="20"/>
      <c r="AE7" s="20"/>
      <c r="AF7" s="20"/>
    </row>
    <row r="8" spans="1:32" ht="15.75">
      <c r="A8" s="19"/>
      <c r="B8" s="41"/>
      <c r="C8" s="46" t="s">
        <v>71</v>
      </c>
      <c r="D8" s="169">
        <f>'Försättsblad-börja här'!G7</f>
        <v>0</v>
      </c>
      <c r="E8" s="41"/>
      <c r="F8" s="46" t="s">
        <v>34</v>
      </c>
      <c r="G8" s="41"/>
      <c r="H8" s="41"/>
      <c r="I8" s="41"/>
      <c r="J8" s="41"/>
      <c r="K8" s="41"/>
      <c r="L8" s="41"/>
      <c r="M8" s="390"/>
      <c r="N8" s="411"/>
      <c r="O8" s="54"/>
      <c r="P8" s="41"/>
      <c r="Q8" s="21"/>
      <c r="R8" s="21"/>
      <c r="S8" s="21"/>
      <c r="T8" s="21"/>
      <c r="U8" s="21"/>
      <c r="V8" s="21"/>
      <c r="W8" s="21"/>
      <c r="X8" s="21"/>
      <c r="Y8" s="21"/>
      <c r="Z8" s="21"/>
      <c r="AA8" s="21"/>
      <c r="AB8" s="21"/>
      <c r="AC8" s="21"/>
      <c r="AD8" s="21"/>
      <c r="AE8" s="21"/>
      <c r="AF8" s="21"/>
    </row>
    <row r="9" spans="1:32" ht="3" customHeight="1">
      <c r="A9" s="19"/>
      <c r="B9" s="41"/>
      <c r="C9" s="41"/>
      <c r="D9" s="41"/>
      <c r="E9" s="41"/>
      <c r="F9" s="46"/>
      <c r="G9" s="41"/>
      <c r="H9" s="41"/>
      <c r="I9" s="41"/>
      <c r="J9" s="41"/>
      <c r="K9" s="41"/>
      <c r="L9" s="41"/>
      <c r="M9" s="41"/>
      <c r="N9" s="41"/>
      <c r="O9" s="41"/>
      <c r="P9" s="41"/>
      <c r="Q9" s="21"/>
      <c r="R9" s="21"/>
      <c r="S9" s="21"/>
      <c r="T9" s="21"/>
      <c r="U9" s="21"/>
      <c r="V9" s="21"/>
      <c r="W9" s="21"/>
      <c r="X9" s="21"/>
      <c r="Y9" s="21"/>
      <c r="Z9" s="21"/>
      <c r="AA9" s="21"/>
      <c r="AB9" s="21"/>
      <c r="AC9" s="21"/>
      <c r="AD9" s="21"/>
      <c r="AE9" s="21"/>
      <c r="AF9" s="21"/>
    </row>
    <row r="10" spans="1:32" ht="15.75" customHeight="1">
      <c r="A10" s="19"/>
      <c r="B10" s="41"/>
      <c r="C10" s="46" t="s">
        <v>119</v>
      </c>
      <c r="D10" s="47">
        <f>'Försättsblad-börja här'!F22</f>
        <v>2</v>
      </c>
      <c r="E10" s="53" t="s">
        <v>97</v>
      </c>
      <c r="F10" s="41"/>
      <c r="G10" s="41"/>
      <c r="H10" s="41"/>
      <c r="I10" s="41"/>
      <c r="J10" s="41"/>
      <c r="K10" s="41"/>
      <c r="L10" s="41"/>
      <c r="M10" s="41"/>
      <c r="N10" s="46" t="s">
        <v>167</v>
      </c>
      <c r="O10" s="207"/>
      <c r="P10" s="41" t="s">
        <v>168</v>
      </c>
      <c r="Q10" s="20"/>
      <c r="R10" s="20"/>
      <c r="S10" s="20"/>
      <c r="T10" s="20"/>
      <c r="U10" s="20"/>
      <c r="V10" s="20"/>
      <c r="W10" s="20"/>
      <c r="X10" s="20"/>
      <c r="Y10" s="20"/>
      <c r="Z10" s="20"/>
      <c r="AA10" s="20"/>
      <c r="AB10" s="20"/>
      <c r="AC10" s="20"/>
      <c r="AD10" s="20"/>
      <c r="AE10" s="20"/>
      <c r="AF10" s="20"/>
    </row>
    <row r="11" spans="1:32" ht="3" customHeight="1">
      <c r="A11" s="19"/>
      <c r="B11" s="41"/>
      <c r="C11" s="41"/>
      <c r="D11" s="41"/>
      <c r="E11" s="41"/>
      <c r="F11" s="41"/>
      <c r="G11" s="41"/>
      <c r="H11" s="41"/>
      <c r="I11" s="41"/>
      <c r="J11" s="41"/>
      <c r="K11" s="41"/>
      <c r="L11" s="41"/>
      <c r="M11" s="41"/>
      <c r="N11" s="41"/>
      <c r="O11" s="41"/>
      <c r="P11" s="41"/>
      <c r="Q11" s="20"/>
      <c r="R11" s="20"/>
      <c r="S11" s="20"/>
      <c r="T11" s="20"/>
      <c r="U11" s="20"/>
      <c r="V11" s="20"/>
      <c r="W11" s="20"/>
      <c r="X11" s="20"/>
      <c r="Y11" s="20"/>
      <c r="Z11" s="20"/>
      <c r="AA11" s="20"/>
      <c r="AB11" s="20"/>
      <c r="AC11" s="20"/>
      <c r="AD11" s="20"/>
      <c r="AE11" s="20"/>
      <c r="AF11" s="20"/>
    </row>
    <row r="12" spans="1:32" ht="18">
      <c r="A12" s="19"/>
      <c r="B12" s="41"/>
      <c r="C12" s="46" t="s">
        <v>33</v>
      </c>
      <c r="D12" s="41"/>
      <c r="E12" s="41"/>
      <c r="F12" s="46" t="s">
        <v>5</v>
      </c>
      <c r="G12" s="41"/>
      <c r="H12" s="41"/>
      <c r="I12" s="41"/>
      <c r="J12" s="41"/>
      <c r="K12" s="41"/>
      <c r="L12" s="41"/>
      <c r="M12" s="41"/>
      <c r="N12" s="46" t="s">
        <v>169</v>
      </c>
      <c r="O12" s="207"/>
      <c r="P12" s="41" t="s">
        <v>168</v>
      </c>
      <c r="Q12" s="20"/>
      <c r="R12" s="20"/>
      <c r="S12" s="20"/>
      <c r="T12" s="20"/>
      <c r="U12" s="20"/>
      <c r="V12" s="20"/>
      <c r="W12" s="20"/>
      <c r="X12" s="20"/>
      <c r="Y12" s="20"/>
      <c r="Z12" s="20"/>
      <c r="AA12" s="20"/>
      <c r="AB12" s="20"/>
      <c r="AC12" s="20"/>
      <c r="AD12" s="20"/>
      <c r="AE12" s="20"/>
      <c r="AF12" s="20"/>
    </row>
    <row r="13" spans="1:32" ht="3" customHeight="1">
      <c r="A13" s="19"/>
      <c r="B13" s="41"/>
      <c r="C13" s="46"/>
      <c r="D13" s="41"/>
      <c r="E13" s="41"/>
      <c r="F13" s="46"/>
      <c r="G13" s="41"/>
      <c r="H13" s="41"/>
      <c r="I13" s="41"/>
      <c r="J13" s="41"/>
      <c r="K13" s="41"/>
      <c r="L13" s="41"/>
      <c r="M13" s="41"/>
      <c r="N13" s="41"/>
      <c r="O13" s="41"/>
      <c r="P13" s="55"/>
      <c r="Q13" s="20"/>
      <c r="R13" s="20"/>
      <c r="S13" s="20"/>
      <c r="T13" s="20"/>
      <c r="U13" s="20"/>
      <c r="V13" s="20"/>
      <c r="W13" s="20"/>
      <c r="X13" s="20"/>
      <c r="Y13" s="20"/>
      <c r="Z13" s="20"/>
      <c r="AA13" s="20"/>
      <c r="AB13" s="20"/>
      <c r="AC13" s="20"/>
      <c r="AD13" s="20"/>
      <c r="AE13" s="20"/>
      <c r="AF13" s="20"/>
    </row>
    <row r="14" spans="1:32" ht="15.75">
      <c r="A14" s="19"/>
      <c r="B14" s="41"/>
      <c r="C14" s="46" t="s">
        <v>11</v>
      </c>
      <c r="D14" s="207"/>
      <c r="E14" s="53" t="s">
        <v>113</v>
      </c>
      <c r="F14" s="46" t="s">
        <v>91</v>
      </c>
      <c r="G14" s="41"/>
      <c r="H14" s="41"/>
      <c r="I14" s="41"/>
      <c r="J14" s="41"/>
      <c r="K14" s="410"/>
      <c r="L14" s="411"/>
      <c r="M14" s="41"/>
      <c r="N14" s="41"/>
      <c r="O14" s="41"/>
      <c r="P14" s="136"/>
      <c r="Q14" s="20"/>
      <c r="R14" s="20"/>
      <c r="S14" s="20"/>
      <c r="T14" s="20"/>
      <c r="U14" s="20"/>
      <c r="V14" s="20"/>
      <c r="W14" s="20"/>
      <c r="X14" s="20"/>
      <c r="Y14" s="20"/>
      <c r="Z14" s="20"/>
      <c r="AA14" s="20"/>
      <c r="AB14" s="20"/>
      <c r="AC14" s="20"/>
      <c r="AD14" s="20"/>
      <c r="AE14" s="20"/>
      <c r="AF14" s="20"/>
    </row>
    <row r="15" spans="1:32" ht="3" customHeight="1">
      <c r="A15" s="19"/>
      <c r="B15" s="41"/>
      <c r="C15" s="46"/>
      <c r="D15" s="46"/>
      <c r="E15" s="53"/>
      <c r="F15" s="41"/>
      <c r="G15" s="41"/>
      <c r="H15" s="41"/>
      <c r="I15" s="41"/>
      <c r="J15" s="41"/>
      <c r="K15" s="41"/>
      <c r="L15" s="41"/>
      <c r="M15" s="41"/>
      <c r="N15" s="41"/>
      <c r="O15" s="41"/>
      <c r="P15" s="53"/>
      <c r="Q15" s="20"/>
      <c r="R15" s="20"/>
      <c r="S15" s="20"/>
      <c r="T15" s="20"/>
      <c r="U15" s="20"/>
      <c r="V15" s="20"/>
      <c r="W15" s="20"/>
      <c r="X15" s="20"/>
      <c r="Y15" s="20"/>
      <c r="Z15" s="20"/>
      <c r="AA15" s="20"/>
      <c r="AB15" s="20"/>
      <c r="AC15" s="20"/>
      <c r="AD15" s="20"/>
      <c r="AE15" s="20"/>
      <c r="AF15" s="20"/>
    </row>
    <row r="16" spans="1:32" ht="15.75">
      <c r="A16" s="19"/>
      <c r="B16" s="41"/>
      <c r="C16" s="46" t="s">
        <v>112</v>
      </c>
      <c r="D16" s="207"/>
      <c r="E16" s="41"/>
      <c r="F16" s="46"/>
      <c r="G16" s="41"/>
      <c r="H16" s="41"/>
      <c r="I16" s="41"/>
      <c r="J16" s="41"/>
      <c r="K16" s="41"/>
      <c r="L16" s="41"/>
      <c r="M16" s="41"/>
      <c r="N16" s="41"/>
      <c r="O16" s="55"/>
      <c r="P16" s="53"/>
      <c r="Q16" s="20"/>
      <c r="R16" s="20"/>
      <c r="S16" s="20"/>
      <c r="T16" s="20"/>
      <c r="U16" s="20"/>
      <c r="V16" s="20"/>
      <c r="W16" s="20"/>
      <c r="X16" s="20"/>
      <c r="Y16" s="20"/>
      <c r="Z16" s="20"/>
      <c r="AA16" s="20"/>
      <c r="AB16" s="20"/>
      <c r="AC16" s="20"/>
      <c r="AD16" s="20"/>
      <c r="AE16" s="20"/>
      <c r="AF16" s="20"/>
    </row>
    <row r="17" spans="1:32" ht="15.75" customHeight="1" thickBot="1">
      <c r="A17" s="19"/>
      <c r="B17" s="41"/>
      <c r="C17" s="41"/>
      <c r="D17" s="41"/>
      <c r="E17" s="41"/>
      <c r="F17" s="41"/>
      <c r="G17" s="41"/>
      <c r="H17" s="41"/>
      <c r="I17" s="41"/>
      <c r="J17" s="41"/>
      <c r="K17" s="41"/>
      <c r="L17" s="41"/>
      <c r="M17" s="41"/>
      <c r="N17" s="41"/>
      <c r="O17" s="41"/>
      <c r="P17" s="41"/>
      <c r="Q17" s="20"/>
      <c r="R17" s="20"/>
      <c r="S17" s="20"/>
      <c r="T17" s="20"/>
      <c r="U17" s="20"/>
      <c r="V17" s="20"/>
      <c r="W17" s="20"/>
      <c r="X17" s="20"/>
      <c r="Y17" s="20"/>
      <c r="Z17" s="20"/>
      <c r="AA17" s="20"/>
      <c r="AB17" s="20"/>
      <c r="AC17" s="20"/>
      <c r="AD17" s="20"/>
      <c r="AE17" s="20"/>
      <c r="AF17" s="20"/>
    </row>
    <row r="18" spans="1:32" ht="32.25">
      <c r="A18" s="19"/>
      <c r="B18" s="168" t="s">
        <v>94</v>
      </c>
      <c r="C18" s="34" t="s">
        <v>8</v>
      </c>
      <c r="D18" s="64" t="s">
        <v>92</v>
      </c>
      <c r="E18" s="34" t="s">
        <v>16</v>
      </c>
      <c r="F18" s="165" t="s">
        <v>177</v>
      </c>
      <c r="G18" s="34" t="s">
        <v>7</v>
      </c>
      <c r="H18" s="192"/>
      <c r="I18" s="63" t="str">
        <f>C18</f>
        <v>Beräknad</v>
      </c>
      <c r="J18" s="63" t="str">
        <f>D18</f>
        <v>Uppmätt/ levererat</v>
      </c>
      <c r="K18" s="63" t="str">
        <f>E18</f>
        <v>Korrigering</v>
      </c>
      <c r="L18" s="63" t="str">
        <f>F18</f>
        <v>Verifierad</v>
      </c>
      <c r="M18" s="63" t="str">
        <f>G18</f>
        <v>Prognos</v>
      </c>
      <c r="N18" s="429" t="s">
        <v>3</v>
      </c>
      <c r="O18" s="430"/>
      <c r="P18" s="431"/>
      <c r="Q18" s="20"/>
      <c r="R18" s="20"/>
      <c r="S18" s="20"/>
      <c r="T18" s="20"/>
      <c r="U18" s="20"/>
      <c r="V18" s="20"/>
      <c r="W18" s="194"/>
      <c r="X18" s="194"/>
      <c r="Y18" s="194"/>
      <c r="Z18" s="194"/>
      <c r="AA18" s="194"/>
      <c r="AB18" s="194"/>
      <c r="AC18" s="20"/>
      <c r="AD18" s="20"/>
      <c r="AE18" s="20"/>
      <c r="AF18" s="20"/>
    </row>
    <row r="19" spans="1:32" ht="16.5" thickBot="1">
      <c r="A19" s="19"/>
      <c r="B19" s="23"/>
      <c r="C19" s="37" t="s">
        <v>78</v>
      </c>
      <c r="D19" s="38" t="s">
        <v>78</v>
      </c>
      <c r="E19" s="35" t="s">
        <v>78</v>
      </c>
      <c r="F19" s="39" t="s">
        <v>78</v>
      </c>
      <c r="G19" s="37" t="s">
        <v>78</v>
      </c>
      <c r="H19" s="40"/>
      <c r="I19" s="35" t="s">
        <v>93</v>
      </c>
      <c r="J19" s="36" t="s">
        <v>93</v>
      </c>
      <c r="K19" s="36" t="s">
        <v>93</v>
      </c>
      <c r="L19" s="36" t="s">
        <v>93</v>
      </c>
      <c r="M19" s="36" t="s">
        <v>93</v>
      </c>
      <c r="N19" s="25"/>
      <c r="O19" s="24"/>
      <c r="P19" s="26"/>
      <c r="Q19" s="20"/>
      <c r="R19" s="20"/>
      <c r="S19" s="20"/>
      <c r="T19" s="20"/>
      <c r="U19" s="20"/>
      <c r="V19" s="20"/>
      <c r="W19" s="194"/>
      <c r="X19" s="194"/>
      <c r="Y19" s="194"/>
      <c r="Z19" s="194"/>
      <c r="AA19" s="194"/>
      <c r="AB19" s="194"/>
      <c r="AC19" s="20"/>
      <c r="AD19" s="20"/>
      <c r="AE19" s="20"/>
      <c r="AF19" s="20"/>
    </row>
    <row r="20" spans="1:32" ht="15.75">
      <c r="A20" s="19"/>
      <c r="B20" s="48" t="s">
        <v>190</v>
      </c>
      <c r="C20" s="260"/>
      <c r="D20" s="259">
        <f>'Underlag-mätvärden värme'!C23+'Underlag-mätvärden värme'!D23</f>
        <v>0</v>
      </c>
      <c r="E20" s="259">
        <f>'Underlag-BBR'!C48+'Underlag-brukande'!G26+('Underlag-mätvärden värme'!F23-'Underlag-mätvärden värme'!H23)</f>
        <v>0</v>
      </c>
      <c r="F20" s="259">
        <f t="shared" ref="F20:F25" si="0">D20+E20</f>
        <v>0</v>
      </c>
      <c r="G20" s="260"/>
      <c r="H20" s="193"/>
      <c r="I20" s="243">
        <f t="shared" ref="I20:M25" si="1">C20/$D$10</f>
        <v>0</v>
      </c>
      <c r="J20" s="243">
        <f t="shared" si="1"/>
        <v>0</v>
      </c>
      <c r="K20" s="243">
        <f t="shared" si="1"/>
        <v>0</v>
      </c>
      <c r="L20" s="243">
        <f t="shared" si="1"/>
        <v>0</v>
      </c>
      <c r="M20" s="243">
        <f t="shared" si="1"/>
        <v>0</v>
      </c>
      <c r="N20" s="412"/>
      <c r="O20" s="413"/>
      <c r="P20" s="414"/>
      <c r="Q20" s="20"/>
      <c r="R20" s="20"/>
      <c r="S20" s="20"/>
      <c r="T20" s="20"/>
      <c r="U20" s="20"/>
      <c r="V20" s="20"/>
      <c r="W20" s="194"/>
      <c r="X20" s="194"/>
      <c r="Y20" s="194"/>
      <c r="Z20" s="194"/>
      <c r="AA20" s="194"/>
      <c r="AB20" s="194"/>
      <c r="AC20" s="20"/>
      <c r="AD20" s="20"/>
      <c r="AE20" s="20"/>
      <c r="AF20" s="20"/>
    </row>
    <row r="21" spans="1:32" ht="15.75">
      <c r="A21" s="19"/>
      <c r="B21" s="48" t="s">
        <v>13</v>
      </c>
      <c r="C21" s="263"/>
      <c r="D21" s="262">
        <f>'Underlag-mätvärden värme'!E23</f>
        <v>0</v>
      </c>
      <c r="E21" s="262">
        <f>'Underlag-BBR'!$D$48+'Underlag-brukande'!G27</f>
        <v>0</v>
      </c>
      <c r="F21" s="259">
        <f t="shared" si="0"/>
        <v>0</v>
      </c>
      <c r="G21" s="263"/>
      <c r="H21" s="193"/>
      <c r="I21" s="243">
        <f t="shared" si="1"/>
        <v>0</v>
      </c>
      <c r="J21" s="243">
        <f t="shared" si="1"/>
        <v>0</v>
      </c>
      <c r="K21" s="243">
        <f t="shared" si="1"/>
        <v>0</v>
      </c>
      <c r="L21" s="243">
        <f t="shared" si="1"/>
        <v>0</v>
      </c>
      <c r="M21" s="243">
        <f t="shared" si="1"/>
        <v>0</v>
      </c>
      <c r="N21" s="412"/>
      <c r="O21" s="413"/>
      <c r="P21" s="414"/>
      <c r="Q21" s="20"/>
      <c r="R21" s="20"/>
      <c r="S21" s="20"/>
      <c r="T21" s="20"/>
      <c r="U21" s="20"/>
      <c r="V21" s="20"/>
      <c r="W21" s="194"/>
      <c r="X21" s="194"/>
      <c r="Y21" s="194"/>
      <c r="Z21" s="194"/>
      <c r="AA21" s="194"/>
      <c r="AB21" s="194"/>
      <c r="AC21" s="20"/>
      <c r="AD21" s="20"/>
      <c r="AE21" s="20"/>
      <c r="AF21" s="20"/>
    </row>
    <row r="22" spans="1:32" ht="15.75">
      <c r="A22" s="19"/>
      <c r="B22" s="48" t="s">
        <v>176</v>
      </c>
      <c r="C22" s="263"/>
      <c r="D22" s="262">
        <f>'Underlag-mätvärden kyla'!C23</f>
        <v>0</v>
      </c>
      <c r="E22" s="264">
        <f>'Underlag-mätvärden kyla'!$D$23</f>
        <v>0</v>
      </c>
      <c r="F22" s="259">
        <f t="shared" si="0"/>
        <v>0</v>
      </c>
      <c r="G22" s="263"/>
      <c r="H22" s="193"/>
      <c r="I22" s="243">
        <f t="shared" si="1"/>
        <v>0</v>
      </c>
      <c r="J22" s="243">
        <f t="shared" si="1"/>
        <v>0</v>
      </c>
      <c r="K22" s="243">
        <f t="shared" si="1"/>
        <v>0</v>
      </c>
      <c r="L22" s="243">
        <f t="shared" si="1"/>
        <v>0</v>
      </c>
      <c r="M22" s="243">
        <f t="shared" si="1"/>
        <v>0</v>
      </c>
      <c r="N22" s="412"/>
      <c r="O22" s="413"/>
      <c r="P22" s="414"/>
      <c r="Q22" s="20"/>
      <c r="R22" s="20"/>
      <c r="S22" s="20"/>
      <c r="T22" s="20"/>
      <c r="U22" s="20"/>
      <c r="V22" s="20"/>
      <c r="W22" s="194"/>
      <c r="X22" s="194"/>
      <c r="Y22" s="194"/>
      <c r="Z22" s="194"/>
      <c r="AA22" s="194"/>
      <c r="AB22" s="194"/>
      <c r="AC22" s="20"/>
      <c r="AD22" s="20"/>
      <c r="AE22" s="20"/>
      <c r="AF22" s="20"/>
    </row>
    <row r="23" spans="1:32" ht="15.75">
      <c r="A23" s="19"/>
      <c r="B23" s="48" t="s">
        <v>184</v>
      </c>
      <c r="C23" s="263"/>
      <c r="D23" s="262">
        <f>'Underlag-mätvärden kyla'!E23</f>
        <v>0</v>
      </c>
      <c r="E23" s="262">
        <f>-'Underlag-mätvärden kyla'!F23</f>
        <v>0</v>
      </c>
      <c r="F23" s="259">
        <f t="shared" si="0"/>
        <v>0</v>
      </c>
      <c r="G23" s="263"/>
      <c r="H23" s="193"/>
      <c r="I23" s="243">
        <f t="shared" si="1"/>
        <v>0</v>
      </c>
      <c r="J23" s="243">
        <f t="shared" si="1"/>
        <v>0</v>
      </c>
      <c r="K23" s="243">
        <f t="shared" si="1"/>
        <v>0</v>
      </c>
      <c r="L23" s="243">
        <f t="shared" si="1"/>
        <v>0</v>
      </c>
      <c r="M23" s="243">
        <f t="shared" si="1"/>
        <v>0</v>
      </c>
      <c r="N23" s="412"/>
      <c r="O23" s="413"/>
      <c r="P23" s="414"/>
      <c r="Q23" s="20"/>
      <c r="R23" s="20"/>
      <c r="S23" s="20"/>
      <c r="T23" s="20"/>
      <c r="U23" s="20"/>
      <c r="V23" s="20"/>
      <c r="W23" s="194"/>
      <c r="X23" s="194"/>
      <c r="Y23" s="194"/>
      <c r="Z23" s="194"/>
      <c r="AA23" s="194"/>
      <c r="AB23" s="194"/>
      <c r="AC23" s="20"/>
      <c r="AD23" s="20"/>
      <c r="AE23" s="20"/>
      <c r="AF23" s="20"/>
    </row>
    <row r="24" spans="1:32" ht="15.75">
      <c r="A24" s="19"/>
      <c r="B24" s="48" t="s">
        <v>183</v>
      </c>
      <c r="C24" s="263"/>
      <c r="D24" s="262">
        <f>'Underlag-mätvärden kyla'!E23</f>
        <v>0</v>
      </c>
      <c r="E24" s="262">
        <f>-'Underlag-mätvärden kyla'!F23+('Underlag-mätvärden kyla'!E23-'Underlag-mätvärden kyla'!F23)*2</f>
        <v>0</v>
      </c>
      <c r="F24" s="259">
        <f t="shared" si="0"/>
        <v>0</v>
      </c>
      <c r="G24" s="263"/>
      <c r="H24" s="193"/>
      <c r="I24" s="243">
        <f t="shared" si="1"/>
        <v>0</v>
      </c>
      <c r="J24" s="243">
        <f t="shared" si="1"/>
        <v>0</v>
      </c>
      <c r="K24" s="243">
        <f t="shared" si="1"/>
        <v>0</v>
      </c>
      <c r="L24" s="243">
        <f t="shared" si="1"/>
        <v>0</v>
      </c>
      <c r="M24" s="243">
        <f t="shared" si="1"/>
        <v>0</v>
      </c>
      <c r="N24" s="412"/>
      <c r="O24" s="413"/>
      <c r="P24" s="414"/>
      <c r="Q24" s="20"/>
      <c r="R24" s="20"/>
      <c r="S24" s="20"/>
      <c r="T24" s="20"/>
      <c r="U24" s="20"/>
      <c r="V24" s="20"/>
      <c r="W24" s="194"/>
      <c r="X24" s="194"/>
      <c r="Y24" s="194"/>
      <c r="Z24" s="194"/>
      <c r="AA24" s="194"/>
      <c r="AB24" s="194"/>
      <c r="AC24" s="20"/>
      <c r="AD24" s="20"/>
      <c r="AE24" s="20"/>
      <c r="AF24" s="20"/>
    </row>
    <row r="25" spans="1:32" ht="15.75">
      <c r="A25" s="19"/>
      <c r="B25" s="48" t="s">
        <v>186</v>
      </c>
      <c r="C25" s="263"/>
      <c r="D25" s="262">
        <f>'Underlag-mätvärden el'!F23</f>
        <v>0</v>
      </c>
      <c r="E25" s="262">
        <f>-'Underlag-BBR'!$F$48+'Underlag-brukande'!G30</f>
        <v>0</v>
      </c>
      <c r="F25" s="259">
        <f t="shared" si="0"/>
        <v>0</v>
      </c>
      <c r="G25" s="263"/>
      <c r="H25" s="193"/>
      <c r="I25" s="243">
        <f t="shared" si="1"/>
        <v>0</v>
      </c>
      <c r="J25" s="243">
        <f t="shared" si="1"/>
        <v>0</v>
      </c>
      <c r="K25" s="243">
        <f t="shared" si="1"/>
        <v>0</v>
      </c>
      <c r="L25" s="243">
        <f t="shared" si="1"/>
        <v>0</v>
      </c>
      <c r="M25" s="243">
        <f t="shared" si="1"/>
        <v>0</v>
      </c>
      <c r="N25" s="412"/>
      <c r="O25" s="413"/>
      <c r="P25" s="414"/>
      <c r="Q25" s="20"/>
      <c r="R25" s="20"/>
      <c r="S25" s="20"/>
      <c r="T25" s="20"/>
      <c r="U25" s="20"/>
      <c r="V25" s="20"/>
      <c r="W25" s="194"/>
      <c r="X25" s="194"/>
      <c r="Y25" s="194"/>
      <c r="Z25" s="194"/>
      <c r="AA25" s="194"/>
      <c r="AB25" s="194"/>
      <c r="AC25" s="20"/>
      <c r="AD25" s="20"/>
      <c r="AE25" s="20"/>
      <c r="AF25" s="20"/>
    </row>
    <row r="26" spans="1:32" ht="3" customHeight="1">
      <c r="A26" s="19"/>
      <c r="B26" s="48"/>
      <c r="C26" s="266"/>
      <c r="D26" s="266"/>
      <c r="E26" s="266"/>
      <c r="F26" s="266"/>
      <c r="G26" s="266"/>
      <c r="H26" s="193"/>
      <c r="I26" s="244"/>
      <c r="J26" s="244"/>
      <c r="K26" s="244"/>
      <c r="L26" s="244"/>
      <c r="M26" s="244"/>
      <c r="N26" s="60"/>
      <c r="O26" s="61"/>
      <c r="P26" s="62"/>
      <c r="Q26" s="20"/>
      <c r="R26" s="20"/>
      <c r="S26" s="20"/>
      <c r="T26" s="20"/>
      <c r="U26" s="20"/>
      <c r="V26" s="20"/>
      <c r="W26" s="194"/>
      <c r="X26" s="194"/>
      <c r="Y26" s="194"/>
      <c r="Z26" s="194"/>
      <c r="AA26" s="194"/>
      <c r="AB26" s="194"/>
      <c r="AC26" s="20"/>
      <c r="AD26" s="20"/>
      <c r="AE26" s="20"/>
      <c r="AF26" s="20"/>
    </row>
    <row r="27" spans="1:32" ht="15.75">
      <c r="A27" s="19"/>
      <c r="B27" s="56" t="s">
        <v>70</v>
      </c>
      <c r="C27" s="262">
        <f>I27*D10</f>
        <v>0</v>
      </c>
      <c r="D27" s="262">
        <f>J27*D10</f>
        <v>0</v>
      </c>
      <c r="E27" s="268"/>
      <c r="F27" s="268"/>
      <c r="G27" s="268"/>
      <c r="H27" s="137" t="e">
        <f>#REF!+#REF!</f>
        <v>#REF!</v>
      </c>
      <c r="I27" s="332">
        <f>'Underlag-BBR'!G11</f>
        <v>0</v>
      </c>
      <c r="J27" s="332">
        <f>'Underlag-BBR'!G12</f>
        <v>0</v>
      </c>
      <c r="K27" s="246"/>
      <c r="L27" s="246"/>
      <c r="M27" s="246"/>
      <c r="N27" s="412"/>
      <c r="O27" s="413"/>
      <c r="P27" s="414"/>
      <c r="Q27" s="20"/>
      <c r="R27" s="20"/>
      <c r="S27" s="20"/>
      <c r="T27" s="20"/>
      <c r="U27" s="20"/>
      <c r="V27" s="20"/>
      <c r="W27" s="194"/>
      <c r="X27" s="194"/>
      <c r="Y27" s="194"/>
      <c r="Z27" s="194"/>
      <c r="AA27" s="194"/>
      <c r="AB27" s="194"/>
      <c r="AC27" s="20"/>
      <c r="AD27" s="20"/>
      <c r="AE27" s="20"/>
      <c r="AF27" s="20"/>
    </row>
    <row r="28" spans="1:32" ht="3" customHeight="1">
      <c r="A28" s="19"/>
      <c r="B28" s="57"/>
      <c r="C28" s="266"/>
      <c r="D28" s="266"/>
      <c r="E28" s="266"/>
      <c r="F28" s="266"/>
      <c r="G28" s="266"/>
      <c r="H28" s="193"/>
      <c r="I28" s="244"/>
      <c r="J28" s="244"/>
      <c r="K28" s="244"/>
      <c r="L28" s="244"/>
      <c r="M28" s="244"/>
      <c r="N28" s="412"/>
      <c r="O28" s="413"/>
      <c r="P28" s="414"/>
      <c r="Q28" s="20"/>
      <c r="R28" s="20"/>
      <c r="S28" s="20"/>
      <c r="T28" s="20"/>
      <c r="U28" s="20"/>
      <c r="V28" s="20"/>
      <c r="W28" s="194"/>
      <c r="X28" s="194"/>
      <c r="Y28" s="194"/>
      <c r="Z28" s="194"/>
      <c r="AA28" s="194"/>
      <c r="AB28" s="194"/>
      <c r="AC28" s="20"/>
      <c r="AD28" s="20"/>
      <c r="AE28" s="20"/>
      <c r="AF28" s="20"/>
    </row>
    <row r="29" spans="1:32" ht="15.75">
      <c r="A29" s="19"/>
      <c r="B29" s="48" t="s">
        <v>191</v>
      </c>
      <c r="C29" s="275"/>
      <c r="D29" s="276">
        <f>'Underlag-mätvärden el'!H23</f>
        <v>0</v>
      </c>
      <c r="E29" s="276">
        <f>'Underlag-BBR'!$G$48+'Underlag-brukande'!G31</f>
        <v>0</v>
      </c>
      <c r="F29" s="276">
        <f>D29+E29</f>
        <v>0</v>
      </c>
      <c r="G29" s="275"/>
      <c r="H29" s="193"/>
      <c r="I29" s="247">
        <f>C29/$D$10</f>
        <v>0</v>
      </c>
      <c r="J29" s="247">
        <f>D29/$D$10</f>
        <v>0</v>
      </c>
      <c r="K29" s="247">
        <f>E29/$D$10</f>
        <v>0</v>
      </c>
      <c r="L29" s="247">
        <f>F29/$D$10</f>
        <v>0</v>
      </c>
      <c r="M29" s="247">
        <f>G29/$D$10</f>
        <v>0</v>
      </c>
      <c r="N29" s="412" t="s">
        <v>50</v>
      </c>
      <c r="O29" s="413"/>
      <c r="P29" s="414"/>
      <c r="Q29" s="20"/>
      <c r="R29" s="20"/>
      <c r="S29" s="20"/>
      <c r="T29" s="20"/>
      <c r="U29" s="20"/>
      <c r="V29" s="20"/>
      <c r="W29" s="194"/>
      <c r="X29" s="194"/>
      <c r="Y29" s="194"/>
      <c r="Z29" s="195" t="s">
        <v>193</v>
      </c>
      <c r="AA29" s="195" t="s">
        <v>198</v>
      </c>
      <c r="AB29" s="170"/>
      <c r="AC29" s="20"/>
      <c r="AD29" s="20"/>
      <c r="AE29" s="20"/>
      <c r="AF29" s="20"/>
    </row>
    <row r="30" spans="1:32" ht="15.75">
      <c r="A30" s="19"/>
      <c r="B30" s="48" t="s">
        <v>205</v>
      </c>
      <c r="C30" s="275"/>
      <c r="D30" s="276">
        <f>'Underlag-mätvärden kyla'!G23</f>
        <v>0</v>
      </c>
      <c r="E30" s="269"/>
      <c r="F30" s="269"/>
      <c r="G30" s="275"/>
      <c r="H30" s="193"/>
      <c r="I30" s="247">
        <f>C30/$D$10</f>
        <v>0</v>
      </c>
      <c r="J30" s="247">
        <f>D30/$D$10</f>
        <v>0</v>
      </c>
      <c r="K30" s="248"/>
      <c r="L30" s="248"/>
      <c r="M30" s="247">
        <f>G30/$D$10</f>
        <v>0</v>
      </c>
      <c r="N30" s="412" t="s">
        <v>50</v>
      </c>
      <c r="O30" s="413"/>
      <c r="P30" s="414"/>
      <c r="Q30" s="20"/>
      <c r="R30" s="20"/>
      <c r="S30" s="20"/>
      <c r="T30" s="20"/>
      <c r="U30" s="20"/>
      <c r="V30" s="20"/>
      <c r="W30" s="194"/>
      <c r="X30" s="194"/>
      <c r="Y30" s="194"/>
      <c r="Z30" s="195"/>
      <c r="AA30" s="195"/>
      <c r="AB30" s="170"/>
      <c r="AC30" s="20"/>
      <c r="AD30" s="20"/>
      <c r="AE30" s="20"/>
      <c r="AF30" s="20"/>
    </row>
    <row r="31" spans="1:32" ht="15.75">
      <c r="A31" s="19"/>
      <c r="B31" s="48" t="s">
        <v>173</v>
      </c>
      <c r="C31" s="263"/>
      <c r="D31" s="262">
        <f>'Underlag-mätvärden el'!G23</f>
        <v>0</v>
      </c>
      <c r="E31" s="269"/>
      <c r="F31" s="269"/>
      <c r="G31" s="263"/>
      <c r="H31" s="137"/>
      <c r="I31" s="247">
        <f t="shared" ref="I31:J33" si="2">C31/$D$10</f>
        <v>0</v>
      </c>
      <c r="J31" s="247">
        <f t="shared" si="2"/>
        <v>0</v>
      </c>
      <c r="K31" s="248"/>
      <c r="L31" s="248"/>
      <c r="M31" s="247">
        <f>G31/$D$10</f>
        <v>0</v>
      </c>
      <c r="N31" s="412" t="s">
        <v>50</v>
      </c>
      <c r="O31" s="413"/>
      <c r="P31" s="414"/>
      <c r="Q31" s="20"/>
      <c r="R31" s="20"/>
      <c r="S31" s="20"/>
      <c r="T31" s="20"/>
      <c r="U31" s="20"/>
      <c r="V31" s="20"/>
      <c r="W31" s="194"/>
      <c r="X31" s="194"/>
      <c r="Y31" s="194"/>
      <c r="Z31" s="195" t="s">
        <v>196</v>
      </c>
      <c r="AA31" s="195" t="s">
        <v>199</v>
      </c>
      <c r="AB31" s="170"/>
      <c r="AC31" s="20"/>
      <c r="AD31" s="20"/>
      <c r="AE31" s="20"/>
      <c r="AF31" s="20"/>
    </row>
    <row r="32" spans="1:32" ht="16.5" thickBot="1">
      <c r="A32" s="19"/>
      <c r="B32" s="48" t="s">
        <v>189</v>
      </c>
      <c r="C32" s="273"/>
      <c r="D32" s="271">
        <f>'Underlag-mätvärden värme'!I23</f>
        <v>0</v>
      </c>
      <c r="E32" s="272"/>
      <c r="F32" s="272"/>
      <c r="G32" s="273"/>
      <c r="H32" s="172"/>
      <c r="I32" s="249">
        <f t="shared" si="2"/>
        <v>0</v>
      </c>
      <c r="J32" s="249">
        <f t="shared" si="2"/>
        <v>0</v>
      </c>
      <c r="K32" s="250"/>
      <c r="L32" s="250"/>
      <c r="M32" s="249">
        <f>G32/$D$10</f>
        <v>0</v>
      </c>
      <c r="N32" s="412" t="s">
        <v>50</v>
      </c>
      <c r="O32" s="413"/>
      <c r="P32" s="414"/>
      <c r="Q32" s="20"/>
      <c r="R32" s="20"/>
      <c r="S32" s="20"/>
      <c r="T32" s="20"/>
      <c r="U32" s="20"/>
      <c r="V32" s="20"/>
      <c r="W32" s="194"/>
      <c r="X32" s="194"/>
      <c r="Y32" s="194"/>
      <c r="Z32" s="195" t="s">
        <v>197</v>
      </c>
      <c r="AA32" s="195" t="s">
        <v>200</v>
      </c>
      <c r="AB32" s="170"/>
      <c r="AC32" s="20"/>
      <c r="AD32" s="20"/>
      <c r="AE32" s="20"/>
      <c r="AF32" s="20"/>
    </row>
    <row r="33" spans="1:32" ht="16.5" thickBot="1">
      <c r="A33" s="19"/>
      <c r="B33" s="58" t="s">
        <v>12</v>
      </c>
      <c r="C33" s="277">
        <f>SUM(C20:C25)</f>
        <v>0</v>
      </c>
      <c r="D33" s="277">
        <f>SUM(D20:D25)</f>
        <v>0</v>
      </c>
      <c r="E33" s="277">
        <f>SUM(E20:E25)</f>
        <v>0</v>
      </c>
      <c r="F33" s="277">
        <f>SUM(F20:F25)</f>
        <v>0</v>
      </c>
      <c r="G33" s="277">
        <f>SUM(G20:G25)</f>
        <v>0</v>
      </c>
      <c r="H33" s="79"/>
      <c r="I33" s="251">
        <f t="shared" si="2"/>
        <v>0</v>
      </c>
      <c r="J33" s="251">
        <f t="shared" si="2"/>
        <v>0</v>
      </c>
      <c r="K33" s="251">
        <f>E33/$D$10</f>
        <v>0</v>
      </c>
      <c r="L33" s="251">
        <f>F33/$D$10</f>
        <v>0</v>
      </c>
      <c r="M33" s="251">
        <f>G33/$D$10</f>
        <v>0</v>
      </c>
      <c r="N33" s="426"/>
      <c r="O33" s="427"/>
      <c r="P33" s="428"/>
      <c r="Q33" s="20"/>
      <c r="R33" s="20"/>
      <c r="S33" s="20"/>
      <c r="T33" s="20"/>
      <c r="U33" s="20"/>
      <c r="V33" s="20"/>
      <c r="W33" s="194"/>
      <c r="X33" s="194"/>
      <c r="Y33" s="194"/>
      <c r="Z33" s="195" t="s">
        <v>195</v>
      </c>
      <c r="AA33" s="195" t="s">
        <v>201</v>
      </c>
      <c r="AB33" s="170"/>
      <c r="AC33" s="20"/>
      <c r="AD33" s="20"/>
      <c r="AE33" s="20"/>
      <c r="AF33" s="20"/>
    </row>
    <row r="34" spans="1:32" ht="15.75" thickBot="1">
      <c r="A34" s="19"/>
      <c r="B34" s="20"/>
      <c r="C34" s="20"/>
      <c r="D34" s="20"/>
      <c r="E34" s="20"/>
      <c r="F34" s="20"/>
      <c r="G34" s="20"/>
      <c r="H34" s="20"/>
      <c r="I34" s="20"/>
      <c r="J34" s="20"/>
      <c r="K34" s="20"/>
      <c r="L34" s="20"/>
      <c r="M34" s="20"/>
      <c r="N34" s="20"/>
      <c r="O34" s="20"/>
      <c r="P34" s="20"/>
      <c r="Q34" s="20"/>
      <c r="R34" s="20"/>
      <c r="S34" s="20"/>
      <c r="T34" s="20"/>
      <c r="U34" s="20"/>
      <c r="V34" s="20"/>
      <c r="W34" s="194"/>
      <c r="X34" s="194"/>
      <c r="Y34" s="194"/>
      <c r="Z34" s="195" t="s">
        <v>194</v>
      </c>
      <c r="AA34" s="195" t="s">
        <v>202</v>
      </c>
      <c r="AB34" s="170"/>
      <c r="AC34" s="20"/>
      <c r="AD34" s="20"/>
      <c r="AE34" s="20"/>
      <c r="AF34" s="20"/>
    </row>
    <row r="35" spans="1:32" ht="32.25">
      <c r="A35" s="19"/>
      <c r="B35" s="168" t="s">
        <v>95</v>
      </c>
      <c r="C35" s="34" t="s">
        <v>8</v>
      </c>
      <c r="D35" s="34" t="s">
        <v>92</v>
      </c>
      <c r="E35" s="34" t="s">
        <v>16</v>
      </c>
      <c r="F35" s="34" t="s">
        <v>177</v>
      </c>
      <c r="G35" s="34" t="s">
        <v>7</v>
      </c>
      <c r="H35" s="34"/>
      <c r="I35" s="34" t="str">
        <f>C35</f>
        <v>Beräknad</v>
      </c>
      <c r="J35" s="34" t="str">
        <f>D35</f>
        <v>Uppmätt/ levererat</v>
      </c>
      <c r="K35" s="34" t="str">
        <f>E35</f>
        <v>Korrigering</v>
      </c>
      <c r="L35" s="34" t="str">
        <f>F35</f>
        <v>Verifierad</v>
      </c>
      <c r="M35" s="34" t="str">
        <f>G35</f>
        <v>Prognos</v>
      </c>
      <c r="N35" s="424" t="s">
        <v>3</v>
      </c>
      <c r="O35" s="424"/>
      <c r="P35" s="425"/>
      <c r="Q35" s="20"/>
      <c r="R35" s="20"/>
      <c r="S35" s="20"/>
      <c r="T35" s="20"/>
      <c r="U35" s="20"/>
      <c r="V35" s="20"/>
      <c r="W35" s="194"/>
      <c r="X35" s="194"/>
      <c r="Y35" s="194"/>
      <c r="Z35" s="170"/>
      <c r="AA35" s="195" t="s">
        <v>51</v>
      </c>
      <c r="AB35" s="170"/>
      <c r="AC35" s="20"/>
      <c r="AD35" s="20"/>
      <c r="AE35" s="20"/>
      <c r="AF35" s="20"/>
    </row>
    <row r="36" spans="1:32" ht="16.5" thickBot="1">
      <c r="A36" s="19"/>
      <c r="B36" s="188"/>
      <c r="C36" s="35" t="s">
        <v>78</v>
      </c>
      <c r="D36" s="35" t="s">
        <v>78</v>
      </c>
      <c r="E36" s="35" t="s">
        <v>78</v>
      </c>
      <c r="F36" s="35" t="s">
        <v>78</v>
      </c>
      <c r="G36" s="35" t="s">
        <v>78</v>
      </c>
      <c r="H36" s="35"/>
      <c r="I36" s="35" t="s">
        <v>93</v>
      </c>
      <c r="J36" s="36" t="s">
        <v>93</v>
      </c>
      <c r="K36" s="36" t="s">
        <v>93</v>
      </c>
      <c r="L36" s="36" t="s">
        <v>93</v>
      </c>
      <c r="M36" s="36" t="s">
        <v>93</v>
      </c>
      <c r="N36" s="421"/>
      <c r="O36" s="422"/>
      <c r="P36" s="423"/>
      <c r="Q36" s="20"/>
      <c r="R36" s="20"/>
      <c r="S36" s="20"/>
      <c r="T36" s="20"/>
      <c r="U36" s="20"/>
      <c r="V36" s="20"/>
      <c r="W36" s="194"/>
      <c r="X36" s="194"/>
      <c r="Y36" s="194"/>
      <c r="Z36" s="194"/>
      <c r="AA36" s="194"/>
      <c r="AB36" s="194"/>
      <c r="AC36" s="20"/>
      <c r="AD36" s="20"/>
      <c r="AE36" s="20"/>
      <c r="AF36" s="20"/>
    </row>
    <row r="37" spans="1:32" ht="15.75">
      <c r="A37" s="19"/>
      <c r="B37" s="190" t="s">
        <v>190</v>
      </c>
      <c r="C37" s="258"/>
      <c r="D37" s="259">
        <f>'Underlag-mätvärden värme'!C36+'Underlag-mätvärden värme'!D36</f>
        <v>0</v>
      </c>
      <c r="E37" s="259">
        <f>'Underlag-BBR'!C66+'Underlag-brukande'!G54+('Underlag-mätvärden värme'!F36-'Underlag-mätvärden värme'!H36)</f>
        <v>0</v>
      </c>
      <c r="F37" s="259">
        <f t="shared" ref="F37:F42" si="3">D37+E37</f>
        <v>0</v>
      </c>
      <c r="G37" s="260"/>
      <c r="H37" s="171"/>
      <c r="I37" s="243">
        <f t="shared" ref="I37:M42" si="4">C37/$D$10</f>
        <v>0</v>
      </c>
      <c r="J37" s="243">
        <f t="shared" si="4"/>
        <v>0</v>
      </c>
      <c r="K37" s="243">
        <f t="shared" si="4"/>
        <v>0</v>
      </c>
      <c r="L37" s="243">
        <f t="shared" si="4"/>
        <v>0</v>
      </c>
      <c r="M37" s="252">
        <f t="shared" si="4"/>
        <v>0</v>
      </c>
      <c r="N37" s="404"/>
      <c r="O37" s="405"/>
      <c r="P37" s="406"/>
      <c r="Q37" s="20"/>
      <c r="R37" s="20"/>
      <c r="S37" s="20"/>
      <c r="T37" s="20"/>
      <c r="U37" s="20"/>
      <c r="V37" s="20"/>
      <c r="W37" s="194"/>
      <c r="X37" s="194"/>
      <c r="Y37" s="194"/>
      <c r="Z37" s="194"/>
      <c r="AA37" s="194"/>
      <c r="AB37" s="194"/>
      <c r="AC37" s="20"/>
      <c r="AD37" s="20"/>
      <c r="AE37" s="20"/>
      <c r="AF37" s="20"/>
    </row>
    <row r="38" spans="1:32" ht="15.75">
      <c r="A38" s="20"/>
      <c r="B38" s="56" t="s">
        <v>13</v>
      </c>
      <c r="C38" s="261"/>
      <c r="D38" s="262">
        <f>'Underlag-mätvärden värme'!E36</f>
        <v>0</v>
      </c>
      <c r="E38" s="262">
        <f>'Underlag-BBR'!$D$66+'Underlag-brukande'!G55</f>
        <v>0</v>
      </c>
      <c r="F38" s="262">
        <f t="shared" si="3"/>
        <v>0</v>
      </c>
      <c r="G38" s="263"/>
      <c r="H38" s="137"/>
      <c r="I38" s="245">
        <f t="shared" si="4"/>
        <v>0</v>
      </c>
      <c r="J38" s="245">
        <f t="shared" si="4"/>
        <v>0</v>
      </c>
      <c r="K38" s="245">
        <f t="shared" si="4"/>
        <v>0</v>
      </c>
      <c r="L38" s="245">
        <f t="shared" si="4"/>
        <v>0</v>
      </c>
      <c r="M38" s="253">
        <f t="shared" si="4"/>
        <v>0</v>
      </c>
      <c r="N38" s="412"/>
      <c r="O38" s="413"/>
      <c r="P38" s="414"/>
      <c r="Q38" s="20"/>
      <c r="R38" s="20"/>
      <c r="S38" s="20"/>
      <c r="T38" s="20"/>
      <c r="U38" s="20"/>
      <c r="V38" s="20"/>
      <c r="W38" s="194"/>
      <c r="X38" s="194"/>
      <c r="Y38" s="194"/>
      <c r="Z38" s="194"/>
      <c r="AA38" s="194"/>
      <c r="AB38" s="194"/>
      <c r="AC38" s="20"/>
      <c r="AD38" s="20"/>
      <c r="AE38" s="20"/>
      <c r="AF38" s="20"/>
    </row>
    <row r="39" spans="1:32" ht="15.75">
      <c r="A39" s="20"/>
      <c r="B39" s="56" t="s">
        <v>176</v>
      </c>
      <c r="C39" s="261"/>
      <c r="D39" s="262">
        <f>'Underlag-mätvärden kyla'!C36</f>
        <v>0</v>
      </c>
      <c r="E39" s="264">
        <f>'Underlag-mätvärden kyla'!D36</f>
        <v>0</v>
      </c>
      <c r="F39" s="262">
        <f t="shared" si="3"/>
        <v>0</v>
      </c>
      <c r="G39" s="263"/>
      <c r="H39" s="137"/>
      <c r="I39" s="245">
        <f t="shared" si="4"/>
        <v>0</v>
      </c>
      <c r="J39" s="245">
        <f t="shared" si="4"/>
        <v>0</v>
      </c>
      <c r="K39" s="245">
        <f t="shared" si="4"/>
        <v>0</v>
      </c>
      <c r="L39" s="245">
        <f t="shared" si="4"/>
        <v>0</v>
      </c>
      <c r="M39" s="253">
        <f t="shared" si="4"/>
        <v>0</v>
      </c>
      <c r="N39" s="412"/>
      <c r="O39" s="413"/>
      <c r="P39" s="414"/>
      <c r="Q39" s="20"/>
      <c r="R39" s="20"/>
      <c r="S39" s="20"/>
      <c r="T39" s="20"/>
      <c r="U39" s="20"/>
      <c r="V39" s="20"/>
      <c r="W39" s="194"/>
      <c r="X39" s="194"/>
      <c r="Y39" s="194"/>
      <c r="Z39" s="194"/>
      <c r="AA39" s="194"/>
      <c r="AB39" s="194"/>
      <c r="AC39" s="20"/>
      <c r="AD39" s="20"/>
      <c r="AE39" s="20"/>
      <c r="AF39" s="20"/>
    </row>
    <row r="40" spans="1:32" ht="15.75">
      <c r="A40" s="20"/>
      <c r="B40" s="56" t="s">
        <v>184</v>
      </c>
      <c r="C40" s="261"/>
      <c r="D40" s="262">
        <f>'Underlag-mätvärden kyla'!E36</f>
        <v>0</v>
      </c>
      <c r="E40" s="262">
        <f>-'Underlag-mätvärden kyla'!F36</f>
        <v>0</v>
      </c>
      <c r="F40" s="262">
        <f t="shared" si="3"/>
        <v>0</v>
      </c>
      <c r="G40" s="263"/>
      <c r="H40" s="137"/>
      <c r="I40" s="245">
        <f t="shared" si="4"/>
        <v>0</v>
      </c>
      <c r="J40" s="245">
        <f t="shared" si="4"/>
        <v>0</v>
      </c>
      <c r="K40" s="245">
        <f t="shared" si="4"/>
        <v>0</v>
      </c>
      <c r="L40" s="245">
        <f t="shared" si="4"/>
        <v>0</v>
      </c>
      <c r="M40" s="253">
        <f t="shared" si="4"/>
        <v>0</v>
      </c>
      <c r="N40" s="412"/>
      <c r="O40" s="413"/>
      <c r="P40" s="414"/>
      <c r="Q40" s="20"/>
      <c r="R40" s="20"/>
      <c r="S40" s="20"/>
      <c r="T40" s="20"/>
      <c r="U40" s="20"/>
      <c r="V40" s="20"/>
      <c r="W40" s="194"/>
      <c r="X40" s="194"/>
      <c r="Y40" s="194"/>
      <c r="Z40" s="194"/>
      <c r="AA40" s="194"/>
      <c r="AB40" s="194"/>
      <c r="AC40" s="20"/>
      <c r="AD40" s="20"/>
      <c r="AE40" s="20"/>
      <c r="AF40" s="20"/>
    </row>
    <row r="41" spans="1:32" ht="15.75">
      <c r="A41" s="20"/>
      <c r="B41" s="56" t="s">
        <v>183</v>
      </c>
      <c r="C41" s="261"/>
      <c r="D41" s="262">
        <f>'Underlag-mätvärden kyla'!E36</f>
        <v>0</v>
      </c>
      <c r="E41" s="262">
        <f>-'Underlag-mätvärden kyla'!F36+('Underlag-mätvärden kyla'!E36-'Underlag-mätvärden kyla'!F36)*2</f>
        <v>0</v>
      </c>
      <c r="F41" s="262">
        <f t="shared" si="3"/>
        <v>0</v>
      </c>
      <c r="G41" s="263"/>
      <c r="H41" s="137"/>
      <c r="I41" s="245">
        <f t="shared" si="4"/>
        <v>0</v>
      </c>
      <c r="J41" s="245">
        <f t="shared" si="4"/>
        <v>0</v>
      </c>
      <c r="K41" s="245">
        <f t="shared" si="4"/>
        <v>0</v>
      </c>
      <c r="L41" s="245">
        <f t="shared" si="4"/>
        <v>0</v>
      </c>
      <c r="M41" s="253">
        <f t="shared" si="4"/>
        <v>0</v>
      </c>
      <c r="N41" s="412"/>
      <c r="O41" s="413"/>
      <c r="P41" s="414"/>
      <c r="Q41" s="20"/>
      <c r="R41" s="20"/>
      <c r="S41" s="20"/>
      <c r="T41" s="20"/>
      <c r="U41" s="20"/>
      <c r="V41" s="20"/>
      <c r="W41" s="194"/>
      <c r="X41" s="194"/>
      <c r="Y41" s="194"/>
      <c r="Z41" s="194"/>
      <c r="AA41" s="194"/>
      <c r="AB41" s="194"/>
      <c r="AC41" s="20"/>
      <c r="AD41" s="20"/>
      <c r="AE41" s="20"/>
      <c r="AF41" s="20"/>
    </row>
    <row r="42" spans="1:32" ht="16.5" customHeight="1">
      <c r="A42" s="20"/>
      <c r="B42" s="56" t="s">
        <v>186</v>
      </c>
      <c r="C42" s="261"/>
      <c r="D42" s="262">
        <f>'Underlag-mätvärden el'!F36</f>
        <v>0</v>
      </c>
      <c r="E42" s="262">
        <f>-'Underlag-BBR'!$F$66+'Underlag-brukande'!G58</f>
        <v>0</v>
      </c>
      <c r="F42" s="262">
        <f t="shared" si="3"/>
        <v>0</v>
      </c>
      <c r="G42" s="263"/>
      <c r="H42" s="137"/>
      <c r="I42" s="245">
        <f t="shared" si="4"/>
        <v>0</v>
      </c>
      <c r="J42" s="245">
        <f t="shared" si="4"/>
        <v>0</v>
      </c>
      <c r="K42" s="245">
        <f t="shared" si="4"/>
        <v>0</v>
      </c>
      <c r="L42" s="245">
        <f t="shared" si="4"/>
        <v>0</v>
      </c>
      <c r="M42" s="253">
        <f t="shared" si="4"/>
        <v>0</v>
      </c>
      <c r="N42" s="412"/>
      <c r="O42" s="413"/>
      <c r="P42" s="414"/>
      <c r="Q42" s="20"/>
      <c r="R42" s="20"/>
      <c r="S42" s="20"/>
      <c r="T42" s="20"/>
      <c r="U42" s="20"/>
      <c r="V42" s="20"/>
      <c r="W42" s="194"/>
      <c r="X42" s="194"/>
      <c r="Y42" s="194"/>
      <c r="Z42" s="194"/>
      <c r="AA42" s="194"/>
      <c r="AB42" s="194"/>
      <c r="AC42" s="20"/>
      <c r="AD42" s="20"/>
      <c r="AE42" s="20"/>
      <c r="AF42" s="20"/>
    </row>
    <row r="43" spans="1:32" ht="3" customHeight="1">
      <c r="A43" s="20"/>
      <c r="B43" s="56"/>
      <c r="C43" s="265"/>
      <c r="D43" s="266"/>
      <c r="E43" s="266"/>
      <c r="F43" s="266"/>
      <c r="G43" s="266"/>
      <c r="H43" s="137"/>
      <c r="I43" s="244"/>
      <c r="J43" s="244"/>
      <c r="K43" s="244"/>
      <c r="L43" s="244"/>
      <c r="M43" s="254"/>
      <c r="N43" s="407"/>
      <c r="O43" s="408"/>
      <c r="P43" s="409"/>
      <c r="Q43" s="20"/>
      <c r="R43" s="20"/>
      <c r="S43" s="20"/>
      <c r="T43" s="20"/>
      <c r="U43" s="20"/>
      <c r="V43" s="20"/>
      <c r="W43" s="194"/>
      <c r="X43" s="194"/>
      <c r="Y43" s="194"/>
      <c r="Z43" s="194"/>
      <c r="AA43" s="194"/>
      <c r="AB43" s="194"/>
      <c r="AC43" s="20"/>
      <c r="AD43" s="20"/>
      <c r="AE43" s="20"/>
      <c r="AF43" s="20"/>
    </row>
    <row r="44" spans="1:32" ht="15.75" customHeight="1">
      <c r="A44" s="20"/>
      <c r="B44" s="56" t="s">
        <v>70</v>
      </c>
      <c r="C44" s="267">
        <f>I44*D10</f>
        <v>0</v>
      </c>
      <c r="D44" s="262">
        <f>J44*D10</f>
        <v>0</v>
      </c>
      <c r="E44" s="268"/>
      <c r="F44" s="268"/>
      <c r="G44" s="268"/>
      <c r="H44" s="137" t="e">
        <f>#REF!+#REF!</f>
        <v>#REF!</v>
      </c>
      <c r="I44" s="332">
        <f>'Underlag-BBR'!G11</f>
        <v>0</v>
      </c>
      <c r="J44" s="332">
        <f>'Underlag-BBR'!G13</f>
        <v>0</v>
      </c>
      <c r="K44" s="246"/>
      <c r="L44" s="246"/>
      <c r="M44" s="255"/>
      <c r="N44" s="412"/>
      <c r="O44" s="413"/>
      <c r="P44" s="414"/>
      <c r="Q44" s="20"/>
      <c r="R44" s="20"/>
      <c r="S44" s="20"/>
      <c r="T44" s="20"/>
      <c r="U44" s="20"/>
      <c r="V44" s="20"/>
      <c r="W44" s="194"/>
      <c r="X44" s="194"/>
      <c r="Y44" s="194"/>
      <c r="Z44" s="194"/>
      <c r="AA44" s="194"/>
      <c r="AB44" s="194"/>
      <c r="AC44" s="20"/>
      <c r="AD44" s="20"/>
      <c r="AE44" s="20"/>
      <c r="AF44" s="20"/>
    </row>
    <row r="45" spans="1:32" ht="3" customHeight="1">
      <c r="A45" s="20"/>
      <c r="B45" s="57"/>
      <c r="C45" s="265"/>
      <c r="D45" s="266"/>
      <c r="E45" s="266"/>
      <c r="F45" s="266"/>
      <c r="G45" s="266"/>
      <c r="H45" s="137"/>
      <c r="I45" s="244"/>
      <c r="J45" s="244"/>
      <c r="K45" s="244"/>
      <c r="L45" s="244"/>
      <c r="M45" s="254"/>
      <c r="N45" s="412"/>
      <c r="O45" s="413"/>
      <c r="P45" s="414"/>
      <c r="Q45" s="20"/>
      <c r="R45" s="20"/>
      <c r="S45" s="20"/>
      <c r="T45" s="20"/>
      <c r="U45" s="20"/>
      <c r="V45" s="20"/>
      <c r="W45" s="194"/>
      <c r="X45" s="194"/>
      <c r="Y45" s="194"/>
      <c r="Z45" s="194"/>
      <c r="AA45" s="194"/>
      <c r="AB45" s="194"/>
      <c r="AC45" s="20"/>
      <c r="AD45" s="20"/>
      <c r="AE45" s="20"/>
      <c r="AF45" s="20"/>
    </row>
    <row r="46" spans="1:32" ht="15.75">
      <c r="A46" s="20"/>
      <c r="B46" s="56" t="s">
        <v>191</v>
      </c>
      <c r="C46" s="261"/>
      <c r="D46" s="262">
        <f>'Underlag-mätvärden el'!H36</f>
        <v>0</v>
      </c>
      <c r="E46" s="262">
        <f>'Underlag-BBR'!$G$66+'Underlag-brukande'!G59</f>
        <v>0</v>
      </c>
      <c r="F46" s="262">
        <f>D46+E46</f>
        <v>0</v>
      </c>
      <c r="G46" s="263"/>
      <c r="H46" s="137"/>
      <c r="I46" s="245">
        <f>C46/$D$10</f>
        <v>0</v>
      </c>
      <c r="J46" s="245">
        <f>D46/$D$10</f>
        <v>0</v>
      </c>
      <c r="K46" s="245">
        <f>E46/$D$10</f>
        <v>0</v>
      </c>
      <c r="L46" s="245">
        <f>F46/$D$10</f>
        <v>0</v>
      </c>
      <c r="M46" s="253">
        <f>G46/$D$10</f>
        <v>0</v>
      </c>
      <c r="N46" s="412" t="s">
        <v>50</v>
      </c>
      <c r="O46" s="413"/>
      <c r="P46" s="414"/>
      <c r="Q46" s="20"/>
      <c r="R46" s="20"/>
      <c r="S46" s="20"/>
      <c r="T46" s="20"/>
      <c r="U46" s="20"/>
      <c r="V46" s="20"/>
      <c r="W46" s="194"/>
      <c r="X46" s="194"/>
      <c r="Y46" s="194"/>
      <c r="Z46" s="194"/>
      <c r="AA46" s="194"/>
      <c r="AB46" s="194"/>
      <c r="AC46" s="20"/>
      <c r="AD46" s="20"/>
      <c r="AE46" s="20"/>
      <c r="AF46" s="20"/>
    </row>
    <row r="47" spans="1:32" ht="15.75">
      <c r="A47" s="20"/>
      <c r="B47" s="56" t="s">
        <v>205</v>
      </c>
      <c r="C47" s="261"/>
      <c r="D47" s="262">
        <f>'Underlag-mätvärden kyla'!G36</f>
        <v>0</v>
      </c>
      <c r="E47" s="269"/>
      <c r="F47" s="269"/>
      <c r="G47" s="263"/>
      <c r="H47" s="137"/>
      <c r="I47" s="245">
        <f>C47/$D$10</f>
        <v>0</v>
      </c>
      <c r="J47" s="245">
        <f>D47/$D$10</f>
        <v>0</v>
      </c>
      <c r="K47" s="256"/>
      <c r="L47" s="256"/>
      <c r="M47" s="253">
        <f>G47/$D$10</f>
        <v>0</v>
      </c>
      <c r="N47" s="412" t="s">
        <v>50</v>
      </c>
      <c r="O47" s="413"/>
      <c r="P47" s="414"/>
      <c r="Q47" s="20"/>
      <c r="R47" s="20"/>
      <c r="S47" s="20"/>
      <c r="T47" s="20"/>
      <c r="U47" s="20"/>
      <c r="V47" s="20"/>
      <c r="W47" s="194"/>
      <c r="X47" s="194"/>
      <c r="Y47" s="194"/>
      <c r="Z47" s="194"/>
      <c r="AA47" s="194"/>
      <c r="AB47" s="194"/>
      <c r="AC47" s="20"/>
      <c r="AD47" s="20"/>
      <c r="AE47" s="20"/>
      <c r="AF47" s="20"/>
    </row>
    <row r="48" spans="1:32" ht="15.75">
      <c r="A48" s="20"/>
      <c r="B48" s="56" t="s">
        <v>173</v>
      </c>
      <c r="C48" s="261"/>
      <c r="D48" s="262">
        <f>'Underlag-mätvärden el'!G36</f>
        <v>0</v>
      </c>
      <c r="E48" s="269"/>
      <c r="F48" s="269"/>
      <c r="G48" s="263"/>
      <c r="H48" s="137"/>
      <c r="I48" s="245">
        <f t="shared" ref="I48:J50" si="5">C48/$D$10</f>
        <v>0</v>
      </c>
      <c r="J48" s="245">
        <f t="shared" si="5"/>
        <v>0</v>
      </c>
      <c r="K48" s="256"/>
      <c r="L48" s="256"/>
      <c r="M48" s="253">
        <f>G48/$D$10</f>
        <v>0</v>
      </c>
      <c r="N48" s="412" t="s">
        <v>50</v>
      </c>
      <c r="O48" s="413"/>
      <c r="P48" s="414"/>
      <c r="Q48" s="20"/>
      <c r="R48" s="20"/>
      <c r="S48" s="20"/>
      <c r="T48" s="20"/>
      <c r="U48" s="20"/>
      <c r="V48" s="20"/>
      <c r="W48" s="194"/>
      <c r="X48" s="194"/>
      <c r="Y48" s="194"/>
      <c r="Z48" s="194"/>
      <c r="AA48" s="194"/>
      <c r="AB48" s="194"/>
      <c r="AC48" s="20"/>
      <c r="AD48" s="20"/>
      <c r="AE48" s="20"/>
      <c r="AF48" s="20"/>
    </row>
    <row r="49" spans="1:32" ht="16.5" thickBot="1">
      <c r="A49" s="20"/>
      <c r="B49" s="191" t="s">
        <v>189</v>
      </c>
      <c r="C49" s="270"/>
      <c r="D49" s="271">
        <f>'Underlag-mätvärden värme'!I36</f>
        <v>0</v>
      </c>
      <c r="E49" s="272"/>
      <c r="F49" s="272"/>
      <c r="G49" s="273"/>
      <c r="H49" s="172"/>
      <c r="I49" s="249">
        <f t="shared" si="5"/>
        <v>0</v>
      </c>
      <c r="J49" s="249">
        <f t="shared" si="5"/>
        <v>0</v>
      </c>
      <c r="K49" s="250"/>
      <c r="L49" s="250"/>
      <c r="M49" s="257">
        <f>G49/$D$10</f>
        <v>0</v>
      </c>
      <c r="N49" s="416" t="s">
        <v>50</v>
      </c>
      <c r="O49" s="417"/>
      <c r="P49" s="418"/>
      <c r="Q49" s="20"/>
      <c r="R49" s="20"/>
      <c r="S49" s="20"/>
      <c r="T49" s="20"/>
      <c r="U49" s="20"/>
      <c r="V49" s="20"/>
      <c r="W49" s="194"/>
      <c r="X49" s="194"/>
      <c r="Y49" s="194"/>
      <c r="Z49" s="194"/>
      <c r="AA49" s="194"/>
      <c r="AB49" s="194"/>
      <c r="AC49" s="20"/>
      <c r="AD49" s="20"/>
      <c r="AE49" s="20"/>
      <c r="AF49" s="20"/>
    </row>
    <row r="50" spans="1:32" ht="16.5" thickBot="1">
      <c r="A50" s="20"/>
      <c r="B50" s="189" t="s">
        <v>12</v>
      </c>
      <c r="C50" s="274">
        <f>SUM(C37:C42)</f>
        <v>0</v>
      </c>
      <c r="D50" s="274">
        <f>SUM(D37:D42)</f>
        <v>0</v>
      </c>
      <c r="E50" s="274">
        <f>SUM(E37:E42)</f>
        <v>0</v>
      </c>
      <c r="F50" s="274">
        <f>SUM(F37:F42)</f>
        <v>0</v>
      </c>
      <c r="G50" s="274">
        <f>SUM(G37:G42)</f>
        <v>0</v>
      </c>
      <c r="H50" s="78"/>
      <c r="I50" s="251">
        <f t="shared" si="5"/>
        <v>0</v>
      </c>
      <c r="J50" s="251">
        <f t="shared" si="5"/>
        <v>0</v>
      </c>
      <c r="K50" s="251">
        <f>E50/$D$10</f>
        <v>0</v>
      </c>
      <c r="L50" s="251">
        <f>F50/$D$10</f>
        <v>0</v>
      </c>
      <c r="M50" s="251">
        <f>G50/$D$10</f>
        <v>0</v>
      </c>
      <c r="N50" s="419"/>
      <c r="O50" s="419"/>
      <c r="P50" s="420"/>
      <c r="Q50" s="20"/>
      <c r="R50" s="20"/>
      <c r="S50" s="20"/>
      <c r="T50" s="20"/>
      <c r="U50" s="20"/>
      <c r="V50" s="20"/>
      <c r="W50" s="194"/>
      <c r="X50" s="194"/>
      <c r="Y50" s="194"/>
      <c r="Z50" s="194"/>
      <c r="AA50" s="194"/>
      <c r="AB50" s="194"/>
      <c r="AC50" s="20"/>
      <c r="AD50" s="20"/>
      <c r="AE50" s="20"/>
      <c r="AF50" s="20"/>
    </row>
    <row r="51" spans="1:32" ht="16.5" thickBot="1">
      <c r="A51" s="20"/>
      <c r="B51" s="187"/>
      <c r="C51" s="129"/>
      <c r="D51" s="129"/>
      <c r="E51" s="129"/>
      <c r="F51" s="129"/>
      <c r="G51" s="129"/>
      <c r="H51" s="129"/>
      <c r="I51" s="129"/>
      <c r="J51" s="129"/>
      <c r="K51" s="129"/>
      <c r="L51" s="129"/>
      <c r="M51" s="129"/>
      <c r="N51" s="129"/>
      <c r="O51" s="129"/>
      <c r="P51" s="129"/>
      <c r="Q51" s="20"/>
      <c r="R51" s="20"/>
      <c r="S51" s="20"/>
      <c r="T51" s="20"/>
      <c r="U51" s="20"/>
      <c r="V51" s="20"/>
      <c r="W51" s="20"/>
      <c r="X51" s="20"/>
      <c r="Y51" s="20"/>
      <c r="Z51" s="20"/>
      <c r="AA51" s="20"/>
      <c r="AB51" s="20"/>
      <c r="AC51" s="20"/>
      <c r="AD51" s="20"/>
      <c r="AE51" s="20"/>
      <c r="AF51" s="20"/>
    </row>
    <row r="52" spans="1:32" ht="32.25">
      <c r="A52" s="20"/>
      <c r="B52" s="168" t="s">
        <v>96</v>
      </c>
      <c r="C52" s="34" t="s">
        <v>8</v>
      </c>
      <c r="D52" s="34" t="s">
        <v>92</v>
      </c>
      <c r="E52" s="34" t="s">
        <v>16</v>
      </c>
      <c r="F52" s="34" t="s">
        <v>177</v>
      </c>
      <c r="G52" s="34" t="s">
        <v>7</v>
      </c>
      <c r="H52" s="34"/>
      <c r="I52" s="34" t="str">
        <f>C52</f>
        <v>Beräknad</v>
      </c>
      <c r="J52" s="34" t="str">
        <f>D52</f>
        <v>Uppmätt/ levererat</v>
      </c>
      <c r="K52" s="34" t="str">
        <f>E52</f>
        <v>Korrigering</v>
      </c>
      <c r="L52" s="34" t="str">
        <f>F52</f>
        <v>Verifierad</v>
      </c>
      <c r="M52" s="34" t="str">
        <f>G52</f>
        <v>Prognos</v>
      </c>
      <c r="N52" s="424" t="s">
        <v>3</v>
      </c>
      <c r="O52" s="424"/>
      <c r="P52" s="425"/>
      <c r="Q52" s="20"/>
      <c r="R52" s="20"/>
      <c r="S52" s="20"/>
      <c r="T52" s="20"/>
      <c r="U52" s="20"/>
      <c r="V52" s="20"/>
      <c r="W52" s="20"/>
      <c r="X52" s="20"/>
      <c r="Y52" s="20"/>
      <c r="Z52" s="20"/>
      <c r="AA52" s="20"/>
      <c r="AB52" s="20"/>
      <c r="AC52" s="20"/>
      <c r="AD52" s="20"/>
      <c r="AE52" s="20"/>
      <c r="AF52" s="20"/>
    </row>
    <row r="53" spans="1:32" ht="16.5" thickBot="1">
      <c r="A53" s="20"/>
      <c r="B53" s="188"/>
      <c r="C53" s="35" t="s">
        <v>78</v>
      </c>
      <c r="D53" s="35" t="s">
        <v>78</v>
      </c>
      <c r="E53" s="35" t="s">
        <v>78</v>
      </c>
      <c r="F53" s="35" t="s">
        <v>78</v>
      </c>
      <c r="G53" s="35" t="s">
        <v>78</v>
      </c>
      <c r="H53" s="35"/>
      <c r="I53" s="35" t="s">
        <v>93</v>
      </c>
      <c r="J53" s="36" t="s">
        <v>93</v>
      </c>
      <c r="K53" s="36" t="s">
        <v>93</v>
      </c>
      <c r="L53" s="36" t="s">
        <v>93</v>
      </c>
      <c r="M53" s="36" t="s">
        <v>93</v>
      </c>
      <c r="N53" s="421"/>
      <c r="O53" s="422"/>
      <c r="P53" s="423"/>
      <c r="Q53" s="20"/>
      <c r="R53" s="20"/>
      <c r="S53" s="20"/>
      <c r="T53" s="20"/>
      <c r="U53" s="20"/>
      <c r="V53" s="20"/>
      <c r="W53" s="20"/>
      <c r="X53" s="20"/>
      <c r="Y53" s="20"/>
      <c r="Z53" s="20"/>
      <c r="AA53" s="20"/>
      <c r="AB53" s="20"/>
      <c r="AC53" s="20"/>
      <c r="AD53" s="20"/>
      <c r="AE53" s="20"/>
      <c r="AF53" s="20"/>
    </row>
    <row r="54" spans="1:32" ht="15.75">
      <c r="A54" s="20"/>
      <c r="B54" s="190" t="s">
        <v>190</v>
      </c>
      <c r="C54" s="258"/>
      <c r="D54" s="259">
        <f>'Underlag-mätvärden värme'!C49+'Underlag-mätvärden värme'!D49</f>
        <v>0</v>
      </c>
      <c r="E54" s="259">
        <f>'Underlag-BBR'!C84+'Underlag-brukande'!G82+('Underlag-mätvärden värme'!F49-'Underlag-mätvärden värme'!H49)</f>
        <v>0</v>
      </c>
      <c r="F54" s="259">
        <f t="shared" ref="F54:F59" si="6">D54+E54</f>
        <v>0</v>
      </c>
      <c r="G54" s="260"/>
      <c r="H54" s="171"/>
      <c r="I54" s="243">
        <f t="shared" ref="I54:M59" si="7">C54/$D$10</f>
        <v>0</v>
      </c>
      <c r="J54" s="243">
        <f t="shared" si="7"/>
        <v>0</v>
      </c>
      <c r="K54" s="243">
        <f t="shared" si="7"/>
        <v>0</v>
      </c>
      <c r="L54" s="243">
        <f t="shared" si="7"/>
        <v>0</v>
      </c>
      <c r="M54" s="252">
        <f t="shared" si="7"/>
        <v>0</v>
      </c>
      <c r="N54" s="404"/>
      <c r="O54" s="405"/>
      <c r="P54" s="406"/>
      <c r="Q54" s="20"/>
      <c r="R54" s="20"/>
      <c r="S54" s="20"/>
      <c r="T54" s="20"/>
      <c r="U54" s="20"/>
      <c r="V54" s="20"/>
      <c r="W54" s="20"/>
      <c r="X54" s="20"/>
      <c r="Y54" s="20"/>
      <c r="Z54" s="20"/>
      <c r="AA54" s="20"/>
      <c r="AB54" s="20"/>
      <c r="AC54" s="20"/>
      <c r="AD54" s="20"/>
      <c r="AE54" s="20"/>
      <c r="AF54" s="20"/>
    </row>
    <row r="55" spans="1:32" ht="15.75">
      <c r="A55" s="20"/>
      <c r="B55" s="56" t="s">
        <v>13</v>
      </c>
      <c r="C55" s="261"/>
      <c r="D55" s="262">
        <f>'Underlag-mätvärden värme'!E49</f>
        <v>0</v>
      </c>
      <c r="E55" s="262">
        <f>'Underlag-BBR'!$D$84+'Underlag-brukande'!G83</f>
        <v>0</v>
      </c>
      <c r="F55" s="262">
        <f t="shared" si="6"/>
        <v>0</v>
      </c>
      <c r="G55" s="263"/>
      <c r="H55" s="137"/>
      <c r="I55" s="245">
        <f t="shared" si="7"/>
        <v>0</v>
      </c>
      <c r="J55" s="245">
        <f t="shared" si="7"/>
        <v>0</v>
      </c>
      <c r="K55" s="245">
        <f t="shared" si="7"/>
        <v>0</v>
      </c>
      <c r="L55" s="245">
        <f t="shared" si="7"/>
        <v>0</v>
      </c>
      <c r="M55" s="253">
        <f t="shared" si="7"/>
        <v>0</v>
      </c>
      <c r="N55" s="412"/>
      <c r="O55" s="413"/>
      <c r="P55" s="414"/>
      <c r="Q55" s="20"/>
      <c r="R55" s="20"/>
      <c r="S55" s="20"/>
      <c r="T55" s="20"/>
      <c r="U55" s="20"/>
      <c r="V55" s="20"/>
      <c r="W55" s="20"/>
      <c r="X55" s="20"/>
      <c r="Y55" s="20"/>
      <c r="Z55" s="20"/>
      <c r="AA55" s="20"/>
      <c r="AB55" s="20"/>
      <c r="AC55" s="20"/>
      <c r="AD55" s="20"/>
      <c r="AE55" s="20"/>
      <c r="AF55" s="20"/>
    </row>
    <row r="56" spans="1:32" ht="15.75">
      <c r="A56" s="20"/>
      <c r="B56" s="56" t="s">
        <v>176</v>
      </c>
      <c r="C56" s="261"/>
      <c r="D56" s="262">
        <f>'Underlag-mätvärden kyla'!C49</f>
        <v>0</v>
      </c>
      <c r="E56" s="264">
        <f>'Underlag-mätvärden kyla'!D49</f>
        <v>0</v>
      </c>
      <c r="F56" s="262">
        <f t="shared" si="6"/>
        <v>0</v>
      </c>
      <c r="G56" s="263"/>
      <c r="H56" s="137"/>
      <c r="I56" s="245">
        <f t="shared" si="7"/>
        <v>0</v>
      </c>
      <c r="J56" s="245">
        <f t="shared" si="7"/>
        <v>0</v>
      </c>
      <c r="K56" s="245">
        <f t="shared" si="7"/>
        <v>0</v>
      </c>
      <c r="L56" s="245">
        <f t="shared" si="7"/>
        <v>0</v>
      </c>
      <c r="M56" s="253">
        <f t="shared" si="7"/>
        <v>0</v>
      </c>
      <c r="N56" s="412"/>
      <c r="O56" s="413"/>
      <c r="P56" s="414"/>
      <c r="Q56" s="20"/>
      <c r="R56" s="20"/>
      <c r="S56" s="20"/>
      <c r="T56" s="20"/>
      <c r="U56" s="20"/>
      <c r="V56" s="20"/>
      <c r="W56" s="20"/>
      <c r="X56" s="20"/>
      <c r="Y56" s="20"/>
      <c r="Z56" s="20"/>
      <c r="AA56" s="20"/>
      <c r="AB56" s="20"/>
      <c r="AC56" s="20"/>
      <c r="AD56" s="20"/>
      <c r="AE56" s="20"/>
      <c r="AF56" s="20"/>
    </row>
    <row r="57" spans="1:32" ht="15.75">
      <c r="A57" s="20"/>
      <c r="B57" s="56" t="s">
        <v>184</v>
      </c>
      <c r="C57" s="261"/>
      <c r="D57" s="262">
        <f>'Underlag-mätvärden kyla'!E49</f>
        <v>0</v>
      </c>
      <c r="E57" s="262">
        <f>-'Underlag-mätvärden kyla'!F49</f>
        <v>0</v>
      </c>
      <c r="F57" s="262">
        <f t="shared" si="6"/>
        <v>0</v>
      </c>
      <c r="G57" s="263"/>
      <c r="H57" s="137"/>
      <c r="I57" s="245">
        <f t="shared" si="7"/>
        <v>0</v>
      </c>
      <c r="J57" s="245">
        <f t="shared" si="7"/>
        <v>0</v>
      </c>
      <c r="K57" s="245">
        <f t="shared" si="7"/>
        <v>0</v>
      </c>
      <c r="L57" s="245">
        <f t="shared" si="7"/>
        <v>0</v>
      </c>
      <c r="M57" s="253">
        <f t="shared" si="7"/>
        <v>0</v>
      </c>
      <c r="N57" s="412"/>
      <c r="O57" s="413"/>
      <c r="P57" s="414"/>
      <c r="Q57" s="20"/>
      <c r="R57" s="20"/>
      <c r="S57" s="20"/>
      <c r="T57" s="20"/>
      <c r="U57" s="20"/>
      <c r="V57" s="20"/>
      <c r="W57" s="20"/>
      <c r="X57" s="20"/>
      <c r="Y57" s="20"/>
      <c r="Z57" s="20"/>
      <c r="AA57" s="20"/>
      <c r="AB57" s="20"/>
      <c r="AC57" s="20"/>
      <c r="AD57" s="20"/>
      <c r="AE57" s="20"/>
      <c r="AF57" s="20"/>
    </row>
    <row r="58" spans="1:32" ht="15.75">
      <c r="A58" s="20"/>
      <c r="B58" s="56" t="s">
        <v>183</v>
      </c>
      <c r="C58" s="261"/>
      <c r="D58" s="262">
        <f>'Underlag-mätvärden kyla'!E49</f>
        <v>0</v>
      </c>
      <c r="E58" s="262">
        <f>-'Underlag-mätvärden kyla'!F49+('Underlag-mätvärden kyla'!E49-'Underlag-mätvärden kyla'!F49)*2</f>
        <v>0</v>
      </c>
      <c r="F58" s="262">
        <f t="shared" si="6"/>
        <v>0</v>
      </c>
      <c r="G58" s="263"/>
      <c r="H58" s="137"/>
      <c r="I58" s="245">
        <f t="shared" si="7"/>
        <v>0</v>
      </c>
      <c r="J58" s="245">
        <f t="shared" si="7"/>
        <v>0</v>
      </c>
      <c r="K58" s="245">
        <f t="shared" si="7"/>
        <v>0</v>
      </c>
      <c r="L58" s="245">
        <f t="shared" si="7"/>
        <v>0</v>
      </c>
      <c r="M58" s="253">
        <f t="shared" si="7"/>
        <v>0</v>
      </c>
      <c r="N58" s="412"/>
      <c r="O58" s="413"/>
      <c r="P58" s="414"/>
      <c r="Q58" s="20"/>
      <c r="R58" s="20"/>
      <c r="S58" s="20"/>
      <c r="T58" s="20"/>
      <c r="U58" s="20"/>
      <c r="V58" s="20"/>
      <c r="W58" s="20"/>
      <c r="X58" s="20"/>
      <c r="Y58" s="20"/>
      <c r="Z58" s="20"/>
      <c r="AA58" s="20"/>
      <c r="AB58" s="20"/>
      <c r="AC58" s="20"/>
      <c r="AD58" s="20"/>
      <c r="AE58" s="20"/>
      <c r="AF58" s="20"/>
    </row>
    <row r="59" spans="1:32" ht="15.75">
      <c r="A59" s="20"/>
      <c r="B59" s="56" t="s">
        <v>186</v>
      </c>
      <c r="C59" s="261"/>
      <c r="D59" s="262">
        <f>'Underlag-mätvärden el'!F55</f>
        <v>0</v>
      </c>
      <c r="E59" s="262">
        <f>-'Underlag-BBR'!$F$48+'Underlag-brukande'!G63</f>
        <v>0</v>
      </c>
      <c r="F59" s="262">
        <f t="shared" si="6"/>
        <v>0</v>
      </c>
      <c r="G59" s="263"/>
      <c r="H59" s="137"/>
      <c r="I59" s="245">
        <f t="shared" si="7"/>
        <v>0</v>
      </c>
      <c r="J59" s="245">
        <f t="shared" si="7"/>
        <v>0</v>
      </c>
      <c r="K59" s="245">
        <f t="shared" si="7"/>
        <v>0</v>
      </c>
      <c r="L59" s="245">
        <f t="shared" si="7"/>
        <v>0</v>
      </c>
      <c r="M59" s="253">
        <f t="shared" si="7"/>
        <v>0</v>
      </c>
      <c r="N59" s="412"/>
      <c r="O59" s="413"/>
      <c r="P59" s="414"/>
      <c r="Q59" s="20"/>
      <c r="R59" s="20"/>
      <c r="S59" s="20"/>
      <c r="T59" s="20"/>
      <c r="U59" s="20"/>
      <c r="V59" s="20"/>
      <c r="W59" s="20"/>
      <c r="X59" s="20"/>
      <c r="Y59" s="20"/>
      <c r="Z59" s="20"/>
      <c r="AA59" s="20"/>
      <c r="AB59" s="20"/>
      <c r="AC59" s="20"/>
      <c r="AD59" s="20"/>
      <c r="AE59" s="20"/>
      <c r="AF59" s="20"/>
    </row>
    <row r="60" spans="1:32" ht="3" customHeight="1">
      <c r="A60" s="20"/>
      <c r="B60" s="56"/>
      <c r="C60" s="265"/>
      <c r="D60" s="266"/>
      <c r="E60" s="266"/>
      <c r="F60" s="266"/>
      <c r="G60" s="266"/>
      <c r="H60" s="137"/>
      <c r="I60" s="244"/>
      <c r="J60" s="244"/>
      <c r="K60" s="244"/>
      <c r="L60" s="244"/>
      <c r="M60" s="254"/>
      <c r="N60" s="407"/>
      <c r="O60" s="408"/>
      <c r="P60" s="409"/>
      <c r="Q60" s="20"/>
      <c r="R60" s="20"/>
      <c r="S60" s="20"/>
      <c r="T60" s="20"/>
      <c r="U60" s="20"/>
      <c r="V60" s="20"/>
      <c r="W60" s="20"/>
      <c r="X60" s="20"/>
      <c r="Y60" s="20"/>
      <c r="Z60" s="20"/>
      <c r="AA60" s="20"/>
      <c r="AB60" s="20"/>
      <c r="AC60" s="20"/>
      <c r="AD60" s="20"/>
      <c r="AE60" s="20"/>
      <c r="AF60" s="20"/>
    </row>
    <row r="61" spans="1:32" ht="15.75">
      <c r="A61" s="20"/>
      <c r="B61" s="56" t="s">
        <v>70</v>
      </c>
      <c r="C61" s="267">
        <f>I61*D10</f>
        <v>0</v>
      </c>
      <c r="D61" s="262">
        <f>J61*D10</f>
        <v>0</v>
      </c>
      <c r="E61" s="268"/>
      <c r="F61" s="268"/>
      <c r="G61" s="268"/>
      <c r="H61" s="137" t="e">
        <f>#REF!+#REF!</f>
        <v>#REF!</v>
      </c>
      <c r="I61" s="332">
        <f>'Underlag-BBR'!G11</f>
        <v>0</v>
      </c>
      <c r="J61" s="332">
        <f>'Underlag-BBR'!G14</f>
        <v>0</v>
      </c>
      <c r="K61" s="246"/>
      <c r="L61" s="246"/>
      <c r="M61" s="255"/>
      <c r="N61" s="412"/>
      <c r="O61" s="413"/>
      <c r="P61" s="414"/>
      <c r="Q61" s="20"/>
      <c r="R61" s="20"/>
      <c r="S61" s="20"/>
      <c r="T61" s="20"/>
      <c r="U61" s="20"/>
      <c r="V61" s="20"/>
      <c r="W61" s="20"/>
      <c r="X61" s="20"/>
      <c r="Y61" s="20"/>
      <c r="Z61" s="20"/>
      <c r="AA61" s="20"/>
      <c r="AB61" s="20"/>
      <c r="AC61" s="20"/>
      <c r="AD61" s="20"/>
      <c r="AE61" s="20"/>
      <c r="AF61" s="20"/>
    </row>
    <row r="62" spans="1:32" ht="3" customHeight="1">
      <c r="A62" s="20"/>
      <c r="B62" s="57"/>
      <c r="C62" s="265"/>
      <c r="D62" s="266"/>
      <c r="E62" s="266"/>
      <c r="F62" s="266"/>
      <c r="G62" s="266"/>
      <c r="H62" s="137"/>
      <c r="I62" s="244"/>
      <c r="J62" s="244"/>
      <c r="K62" s="244"/>
      <c r="L62" s="244"/>
      <c r="M62" s="254"/>
      <c r="N62" s="412"/>
      <c r="O62" s="413"/>
      <c r="P62" s="414"/>
      <c r="Q62" s="20"/>
      <c r="R62" s="20"/>
      <c r="S62" s="20"/>
      <c r="T62" s="20"/>
      <c r="U62" s="20"/>
      <c r="V62" s="20"/>
      <c r="W62" s="20"/>
      <c r="X62" s="20"/>
      <c r="Y62" s="20"/>
      <c r="Z62" s="20"/>
      <c r="AA62" s="20"/>
      <c r="AB62" s="20"/>
      <c r="AC62" s="20"/>
      <c r="AD62" s="20"/>
      <c r="AE62" s="20"/>
      <c r="AF62" s="20"/>
    </row>
    <row r="63" spans="1:32" ht="15.75">
      <c r="A63" s="20"/>
      <c r="B63" s="56" t="s">
        <v>191</v>
      </c>
      <c r="C63" s="261"/>
      <c r="D63" s="262">
        <f>'Underlag-mätvärden el'!H49</f>
        <v>0</v>
      </c>
      <c r="E63" s="262">
        <f>'Underlag-BBR'!$G$84+'Underlag-brukande'!G87</f>
        <v>0</v>
      </c>
      <c r="F63" s="262">
        <f>D63+E63</f>
        <v>0</v>
      </c>
      <c r="G63" s="263"/>
      <c r="H63" s="137"/>
      <c r="I63" s="245">
        <f>C63/$D$10</f>
        <v>0</v>
      </c>
      <c r="J63" s="245">
        <f>D63/$D$10</f>
        <v>0</v>
      </c>
      <c r="K63" s="245">
        <f>E63/$D$10</f>
        <v>0</v>
      </c>
      <c r="L63" s="245">
        <f>F63/$D$10</f>
        <v>0</v>
      </c>
      <c r="M63" s="253">
        <f>G63/$D$10</f>
        <v>0</v>
      </c>
      <c r="N63" s="412" t="s">
        <v>50</v>
      </c>
      <c r="O63" s="413"/>
      <c r="P63" s="414"/>
      <c r="Q63" s="20"/>
      <c r="R63" s="20"/>
      <c r="S63" s="20"/>
      <c r="T63" s="20"/>
      <c r="U63" s="20"/>
      <c r="V63" s="20"/>
      <c r="W63" s="20"/>
      <c r="X63" s="20"/>
      <c r="Y63" s="20"/>
      <c r="Z63" s="20"/>
      <c r="AA63" s="20"/>
      <c r="AB63" s="20"/>
      <c r="AC63" s="20"/>
      <c r="AD63" s="20"/>
      <c r="AE63" s="20"/>
      <c r="AF63" s="20"/>
    </row>
    <row r="64" spans="1:32" ht="15.75">
      <c r="A64" s="20"/>
      <c r="B64" s="56" t="s">
        <v>205</v>
      </c>
      <c r="C64" s="261"/>
      <c r="D64" s="262">
        <f>'Underlag-mätvärden kyla'!G49</f>
        <v>0</v>
      </c>
      <c r="E64" s="269"/>
      <c r="F64" s="269"/>
      <c r="G64" s="263"/>
      <c r="H64" s="137"/>
      <c r="I64" s="245">
        <f>C64/$D$10</f>
        <v>0</v>
      </c>
      <c r="J64" s="245">
        <f>D64/$D$10</f>
        <v>0</v>
      </c>
      <c r="K64" s="256"/>
      <c r="L64" s="256"/>
      <c r="M64" s="253">
        <f>G64/$D$10</f>
        <v>0</v>
      </c>
      <c r="N64" s="412" t="s">
        <v>50</v>
      </c>
      <c r="O64" s="413"/>
      <c r="P64" s="414"/>
      <c r="Q64" s="20"/>
      <c r="R64" s="20"/>
      <c r="S64" s="20"/>
      <c r="T64" s="20"/>
      <c r="U64" s="20"/>
      <c r="V64" s="20"/>
      <c r="W64" s="20"/>
      <c r="X64" s="20"/>
      <c r="Y64" s="20"/>
      <c r="Z64" s="20"/>
      <c r="AA64" s="20"/>
      <c r="AB64" s="20"/>
      <c r="AC64" s="20"/>
      <c r="AD64" s="20"/>
      <c r="AE64" s="20"/>
      <c r="AF64" s="20"/>
    </row>
    <row r="65" spans="1:32" ht="15.75">
      <c r="A65" s="20"/>
      <c r="B65" s="56" t="s">
        <v>173</v>
      </c>
      <c r="C65" s="261"/>
      <c r="D65" s="262">
        <f>'Underlag-mätvärden el'!G55</f>
        <v>0</v>
      </c>
      <c r="E65" s="269"/>
      <c r="F65" s="269"/>
      <c r="G65" s="263"/>
      <c r="H65" s="137"/>
      <c r="I65" s="245">
        <f t="shared" ref="I65:J67" si="8">C65/$D$10</f>
        <v>0</v>
      </c>
      <c r="J65" s="245">
        <f t="shared" si="8"/>
        <v>0</v>
      </c>
      <c r="K65" s="256"/>
      <c r="L65" s="256"/>
      <c r="M65" s="253">
        <f>G65/$D$10</f>
        <v>0</v>
      </c>
      <c r="N65" s="412" t="s">
        <v>50</v>
      </c>
      <c r="O65" s="413"/>
      <c r="P65" s="414"/>
      <c r="Q65" s="20"/>
      <c r="R65" s="20"/>
      <c r="S65" s="20"/>
      <c r="T65" s="20"/>
      <c r="U65" s="20"/>
      <c r="V65" s="20"/>
      <c r="W65" s="20"/>
      <c r="X65" s="20"/>
      <c r="Y65" s="20"/>
      <c r="Z65" s="20"/>
      <c r="AA65" s="20"/>
      <c r="AB65" s="20"/>
      <c r="AC65" s="20"/>
      <c r="AD65" s="20"/>
      <c r="AE65" s="20"/>
      <c r="AF65" s="20"/>
    </row>
    <row r="66" spans="1:32" ht="16.5" thickBot="1">
      <c r="A66" s="20"/>
      <c r="B66" s="191" t="s">
        <v>189</v>
      </c>
      <c r="C66" s="270"/>
      <c r="D66" s="271">
        <f>'Underlag-mätvärden värme'!I48</f>
        <v>0</v>
      </c>
      <c r="E66" s="272"/>
      <c r="F66" s="272"/>
      <c r="G66" s="273"/>
      <c r="H66" s="172"/>
      <c r="I66" s="249">
        <f t="shared" si="8"/>
        <v>0</v>
      </c>
      <c r="J66" s="249">
        <f t="shared" si="8"/>
        <v>0</v>
      </c>
      <c r="K66" s="250"/>
      <c r="L66" s="250"/>
      <c r="M66" s="257">
        <f>G66/$D$10</f>
        <v>0</v>
      </c>
      <c r="N66" s="416" t="s">
        <v>50</v>
      </c>
      <c r="O66" s="417"/>
      <c r="P66" s="418"/>
      <c r="Q66" s="20"/>
      <c r="R66" s="20"/>
      <c r="S66" s="20"/>
      <c r="T66" s="20"/>
      <c r="U66" s="20"/>
      <c r="V66" s="20"/>
      <c r="W66" s="20"/>
      <c r="X66" s="20"/>
      <c r="Y66" s="20"/>
      <c r="Z66" s="20"/>
      <c r="AA66" s="20"/>
      <c r="AB66" s="20"/>
      <c r="AC66" s="20"/>
      <c r="AD66" s="20"/>
      <c r="AE66" s="20"/>
      <c r="AF66" s="20"/>
    </row>
    <row r="67" spans="1:32" ht="16.5" thickBot="1">
      <c r="A67" s="20"/>
      <c r="B67" s="189" t="s">
        <v>12</v>
      </c>
      <c r="C67" s="274">
        <f>SUM(C54:C59)</f>
        <v>0</v>
      </c>
      <c r="D67" s="274">
        <f>SUM(D54:D59)</f>
        <v>0</v>
      </c>
      <c r="E67" s="274">
        <f>SUM(E54:E59)</f>
        <v>0</v>
      </c>
      <c r="F67" s="274">
        <f>SUM(F54:F59)</f>
        <v>0</v>
      </c>
      <c r="G67" s="274">
        <f>SUM(G54:G59)</f>
        <v>0</v>
      </c>
      <c r="H67" s="78"/>
      <c r="I67" s="251">
        <f t="shared" si="8"/>
        <v>0</v>
      </c>
      <c r="J67" s="251">
        <f t="shared" si="8"/>
        <v>0</v>
      </c>
      <c r="K67" s="251">
        <f>E67/$D$10</f>
        <v>0</v>
      </c>
      <c r="L67" s="251">
        <f>F67/$D$10</f>
        <v>0</v>
      </c>
      <c r="M67" s="251">
        <f>G67/$D$10</f>
        <v>0</v>
      </c>
      <c r="N67" s="419"/>
      <c r="O67" s="419"/>
      <c r="P67" s="420"/>
      <c r="Q67" s="20"/>
      <c r="R67" s="20"/>
      <c r="S67" s="20"/>
      <c r="T67" s="20"/>
      <c r="U67" s="20"/>
      <c r="V67" s="20"/>
      <c r="W67" s="20"/>
      <c r="X67" s="20"/>
      <c r="Y67" s="20"/>
      <c r="Z67" s="20"/>
      <c r="AA67" s="20"/>
      <c r="AB67" s="20"/>
      <c r="AC67" s="20"/>
      <c r="AD67" s="20"/>
      <c r="AE67" s="20"/>
      <c r="AF67" s="20"/>
    </row>
    <row r="68" spans="1:32" ht="15.75">
      <c r="A68" s="20"/>
      <c r="B68" s="20"/>
      <c r="C68" s="55"/>
      <c r="D68" s="55"/>
      <c r="E68" s="55"/>
      <c r="F68" s="55"/>
      <c r="G68" s="55"/>
      <c r="H68" s="55"/>
      <c r="I68" s="55"/>
      <c r="J68" s="55"/>
      <c r="K68" s="55"/>
      <c r="L68" s="55"/>
      <c r="M68" s="55"/>
      <c r="N68" s="413"/>
      <c r="O68" s="413"/>
      <c r="P68" s="413"/>
      <c r="Q68" s="20"/>
      <c r="R68" s="20"/>
      <c r="S68" s="20"/>
      <c r="T68" s="20"/>
      <c r="U68" s="20"/>
      <c r="V68" s="20"/>
      <c r="W68" s="20"/>
      <c r="X68" s="20"/>
      <c r="Y68" s="20"/>
      <c r="Z68" s="20"/>
      <c r="AA68" s="20"/>
      <c r="AB68" s="20"/>
      <c r="AC68" s="20"/>
      <c r="AD68" s="20"/>
      <c r="AE68" s="20"/>
      <c r="AF68" s="20"/>
    </row>
    <row r="69" spans="1:32" ht="15.75">
      <c r="A69" s="20"/>
      <c r="B69" s="20"/>
      <c r="C69" s="129"/>
      <c r="D69" s="129"/>
      <c r="E69" s="129"/>
      <c r="F69" s="129"/>
      <c r="G69" s="129"/>
      <c r="H69" s="129"/>
      <c r="I69" s="129"/>
      <c r="J69" s="129"/>
      <c r="K69" s="129"/>
      <c r="L69" s="129"/>
      <c r="M69" s="129"/>
      <c r="N69" s="415"/>
      <c r="O69" s="415"/>
      <c r="P69" s="415"/>
      <c r="Q69" s="20"/>
      <c r="R69" s="20"/>
      <c r="S69" s="20"/>
      <c r="T69" s="20"/>
      <c r="U69" s="20"/>
      <c r="V69" s="20"/>
      <c r="W69" s="20"/>
      <c r="X69" s="20"/>
      <c r="Y69" s="20"/>
      <c r="Z69" s="20"/>
      <c r="AA69" s="20"/>
      <c r="AB69" s="20"/>
      <c r="AC69" s="20"/>
      <c r="AD69" s="20"/>
      <c r="AE69" s="20"/>
      <c r="AF69" s="20"/>
    </row>
    <row r="70" spans="1:3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row>
    <row r="71" spans="1:3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row>
    <row r="72" spans="1:3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1:3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row>
    <row r="75" spans="1:3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row>
    <row r="76" spans="1:3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row>
    <row r="77" spans="1:3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row>
    <row r="78" spans="1:3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row>
    <row r="79" spans="1:3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row>
    <row r="80" spans="1:3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row>
    <row r="81" spans="1:3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row>
    <row r="82" spans="1:3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row>
    <row r="83" spans="1:3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row>
    <row r="84" spans="1:3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row>
    <row r="85" spans="1:3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row>
    <row r="87" spans="1:3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row>
    <row r="89" spans="1:3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row>
    <row r="90" spans="1:3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row>
    <row r="91" spans="1:3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row>
    <row r="92" spans="1:3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row>
    <row r="93" spans="1:3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row>
    <row r="94" spans="1:3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row>
    <row r="95" spans="1:3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row>
    <row r="96" spans="1:3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row>
    <row r="97" spans="1:3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row>
    <row r="98" spans="1:3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row>
    <row r="99" spans="1:32">
      <c r="A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row>
  </sheetData>
  <sheetProtection password="D01A" sheet="1"/>
  <mergeCells count="52">
    <mergeCell ref="D4:E4"/>
    <mergeCell ref="N18:P18"/>
    <mergeCell ref="N20:P20"/>
    <mergeCell ref="N21:P21"/>
    <mergeCell ref="N25:P25"/>
    <mergeCell ref="N42:P42"/>
    <mergeCell ref="N36:P36"/>
    <mergeCell ref="M8:N8"/>
    <mergeCell ref="N23:P23"/>
    <mergeCell ref="N27:P27"/>
    <mergeCell ref="N28:P28"/>
    <mergeCell ref="N39:P39"/>
    <mergeCell ref="N40:P40"/>
    <mergeCell ref="N22:P22"/>
    <mergeCell ref="N29:P29"/>
    <mergeCell ref="N33:P33"/>
    <mergeCell ref="N31:P31"/>
    <mergeCell ref="N32:P32"/>
    <mergeCell ref="N35:P35"/>
    <mergeCell ref="N30:P30"/>
    <mergeCell ref="N44:P44"/>
    <mergeCell ref="N45:P45"/>
    <mergeCell ref="N46:P46"/>
    <mergeCell ref="N48:P48"/>
    <mergeCell ref="N37:P37"/>
    <mergeCell ref="N38:P38"/>
    <mergeCell ref="N47:P47"/>
    <mergeCell ref="N61:P61"/>
    <mergeCell ref="N49:P49"/>
    <mergeCell ref="N50:P50"/>
    <mergeCell ref="N53:P53"/>
    <mergeCell ref="N55:P55"/>
    <mergeCell ref="N56:P56"/>
    <mergeCell ref="N52:P52"/>
    <mergeCell ref="N69:P69"/>
    <mergeCell ref="N62:P62"/>
    <mergeCell ref="N63:P63"/>
    <mergeCell ref="N65:P65"/>
    <mergeCell ref="N66:P66"/>
    <mergeCell ref="N67:P67"/>
    <mergeCell ref="N68:P68"/>
    <mergeCell ref="N64:P64"/>
    <mergeCell ref="D6:E6"/>
    <mergeCell ref="N54:P54"/>
    <mergeCell ref="N60:P60"/>
    <mergeCell ref="K14:L14"/>
    <mergeCell ref="N57:P57"/>
    <mergeCell ref="N24:P24"/>
    <mergeCell ref="N41:P41"/>
    <mergeCell ref="N58:P58"/>
    <mergeCell ref="N59:P59"/>
    <mergeCell ref="N43:P43"/>
  </mergeCells>
  <dataValidations count="2">
    <dataValidation type="list" allowBlank="1" showInputMessage="1" showErrorMessage="1" sqref="M6 K6">
      <formula1>$AA$29:$AA$35</formula1>
    </dataValidation>
    <dataValidation type="list" allowBlank="1" showInputMessage="1" showErrorMessage="1" sqref="K4 M4">
      <formula1>$Z$29:$Z$34</formula1>
    </dataValidation>
  </dataValidations>
  <pageMargins left="0.51" right="0.32656249999999998" top="0.39" bottom="0.39" header="0.31496062992125984" footer="0.31496062992125984"/>
  <pageSetup paperSize="9" scale="57" orientation="landscape" r:id="rId1"/>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T100"/>
  <sheetViews>
    <sheetView view="pageBreakPreview" zoomScale="75" zoomScaleNormal="75" zoomScaleSheetLayoutView="75" workbookViewId="0">
      <selection activeCell="I19" sqref="I19"/>
    </sheetView>
  </sheetViews>
  <sheetFormatPr defaultRowHeight="15"/>
  <cols>
    <col min="1" max="1" width="1.5703125" customWidth="1"/>
    <col min="2" max="2" width="36.140625" customWidth="1"/>
    <col min="3" max="4" width="17.140625" customWidth="1"/>
    <col min="5" max="5" width="19.85546875" customWidth="1"/>
    <col min="6" max="6" width="24.7109375" customWidth="1"/>
    <col min="7" max="7" width="19" customWidth="1"/>
    <col min="8" max="8" width="13.7109375" customWidth="1"/>
    <col min="9" max="9" width="33.42578125" customWidth="1"/>
    <col min="10" max="10" width="2.140625" customWidth="1"/>
    <col min="11" max="11" width="12.85546875" customWidth="1"/>
    <col min="15" max="15" width="2.140625" customWidth="1"/>
  </cols>
  <sheetData>
    <row r="1" spans="1:20" ht="9" customHeight="1">
      <c r="A1" s="20"/>
      <c r="B1" s="20"/>
      <c r="C1" s="20"/>
      <c r="D1" s="20"/>
      <c r="E1" s="20"/>
      <c r="F1" s="20"/>
      <c r="G1" s="20"/>
      <c r="H1" s="20"/>
      <c r="I1" s="20"/>
      <c r="J1" s="20"/>
      <c r="K1" s="20"/>
      <c r="L1" s="20"/>
      <c r="M1" s="20"/>
      <c r="N1" s="20"/>
      <c r="O1" s="20"/>
      <c r="P1" s="20"/>
      <c r="Q1" s="20"/>
      <c r="R1" s="20"/>
      <c r="S1" s="20"/>
      <c r="T1" s="20"/>
    </row>
    <row r="2" spans="1:20" ht="21">
      <c r="A2" s="20"/>
      <c r="B2" s="20"/>
      <c r="C2" s="51" t="s">
        <v>124</v>
      </c>
      <c r="D2" s="20"/>
      <c r="E2" s="20"/>
      <c r="F2" s="20"/>
      <c r="G2" s="41"/>
      <c r="H2" s="20"/>
      <c r="I2" s="20"/>
      <c r="J2" s="20"/>
      <c r="K2" s="20"/>
      <c r="L2" s="20"/>
      <c r="M2" s="20"/>
      <c r="N2" s="20"/>
      <c r="O2" s="20"/>
      <c r="P2" s="20"/>
      <c r="Q2" s="20"/>
      <c r="R2" s="20"/>
      <c r="S2" s="20"/>
      <c r="T2" s="20"/>
    </row>
    <row r="3" spans="1:20" ht="15.75" customHeight="1">
      <c r="A3" s="20"/>
      <c r="B3" s="20"/>
      <c r="C3" s="51"/>
      <c r="D3" s="20"/>
      <c r="E3" s="20"/>
      <c r="F3" s="20"/>
      <c r="G3" s="46" t="s">
        <v>226</v>
      </c>
      <c r="H3" s="344">
        <v>19</v>
      </c>
      <c r="I3" s="20"/>
      <c r="J3" s="20"/>
      <c r="K3" s="20"/>
      <c r="L3" s="20"/>
      <c r="M3" s="20"/>
      <c r="N3" s="20"/>
      <c r="O3" s="20"/>
      <c r="P3" s="20"/>
      <c r="Q3" s="20"/>
      <c r="R3" s="20"/>
      <c r="S3" s="20"/>
      <c r="T3" s="20"/>
    </row>
    <row r="4" spans="1:20" ht="3" customHeight="1">
      <c r="A4" s="20"/>
      <c r="B4" s="20"/>
      <c r="C4" s="41"/>
      <c r="D4" s="41"/>
      <c r="E4" s="41"/>
      <c r="F4" s="41"/>
      <c r="G4" s="41"/>
      <c r="H4" s="41"/>
      <c r="I4" s="55"/>
      <c r="J4" s="20"/>
      <c r="K4" s="20"/>
      <c r="L4" s="20"/>
      <c r="M4" s="20"/>
      <c r="N4" s="20"/>
      <c r="O4" s="20"/>
      <c r="P4" s="20"/>
      <c r="Q4" s="20"/>
      <c r="R4" s="20"/>
      <c r="S4" s="20"/>
      <c r="T4" s="20"/>
    </row>
    <row r="5" spans="1:20" ht="15.75">
      <c r="A5" s="20"/>
      <c r="B5" s="20"/>
      <c r="C5" s="46" t="s">
        <v>69</v>
      </c>
      <c r="D5" s="402">
        <f>'Försättsblad-börja här'!C7</f>
        <v>0</v>
      </c>
      <c r="E5" s="403"/>
      <c r="F5" s="41"/>
      <c r="G5" s="46" t="s">
        <v>227</v>
      </c>
      <c r="H5" s="344">
        <v>3</v>
      </c>
      <c r="I5" s="41"/>
      <c r="J5" s="20"/>
      <c r="K5" s="20"/>
      <c r="L5" s="20"/>
      <c r="M5" s="20"/>
      <c r="N5" s="20"/>
      <c r="O5" s="20"/>
      <c r="P5" s="20"/>
      <c r="Q5" s="20"/>
      <c r="R5" s="20"/>
      <c r="S5" s="20"/>
      <c r="T5" s="20"/>
    </row>
    <row r="6" spans="1:20" ht="3" customHeight="1">
      <c r="A6" s="20"/>
      <c r="B6" s="20"/>
      <c r="C6" s="46"/>
      <c r="D6" s="46"/>
      <c r="E6" s="46"/>
      <c r="F6" s="41"/>
      <c r="G6" s="46"/>
      <c r="H6" s="46"/>
      <c r="I6" s="41"/>
      <c r="J6" s="20"/>
      <c r="K6" s="20"/>
      <c r="L6" s="20"/>
      <c r="M6" s="20"/>
      <c r="N6" s="20"/>
      <c r="O6" s="20"/>
      <c r="P6" s="20"/>
      <c r="Q6" s="20"/>
      <c r="R6" s="20"/>
      <c r="S6" s="20"/>
      <c r="T6" s="20"/>
    </row>
    <row r="7" spans="1:20" ht="15.75">
      <c r="A7" s="20"/>
      <c r="B7" s="20"/>
      <c r="C7" s="46" t="s">
        <v>71</v>
      </c>
      <c r="D7" s="242">
        <f>'Försättsblad-börja här'!G7</f>
        <v>0</v>
      </c>
      <c r="E7" s="46"/>
      <c r="F7" s="41"/>
      <c r="G7" s="46" t="s">
        <v>244</v>
      </c>
      <c r="H7" s="360" t="s">
        <v>253</v>
      </c>
      <c r="I7" s="41"/>
      <c r="J7" s="20"/>
      <c r="K7" s="20"/>
      <c r="L7" s="20"/>
      <c r="M7" s="20"/>
      <c r="N7" s="20"/>
      <c r="O7" s="20"/>
      <c r="P7" s="20"/>
      <c r="Q7" s="20"/>
      <c r="R7" s="20"/>
      <c r="S7" s="20"/>
      <c r="T7" s="20"/>
    </row>
    <row r="8" spans="1:20" ht="3" customHeight="1" thickBot="1">
      <c r="A8" s="20"/>
      <c r="B8" s="87"/>
      <c r="C8" s="20"/>
      <c r="D8" s="20"/>
      <c r="E8" s="20"/>
      <c r="F8" s="20"/>
      <c r="G8" s="20"/>
      <c r="H8" s="20"/>
      <c r="I8" s="20"/>
      <c r="J8" s="20"/>
      <c r="K8" s="20"/>
      <c r="L8" s="20"/>
      <c r="M8" s="20"/>
      <c r="N8" s="20"/>
      <c r="O8" s="20"/>
      <c r="P8" s="20"/>
      <c r="Q8" s="20"/>
      <c r="R8" s="20"/>
      <c r="S8" s="20"/>
      <c r="T8" s="20"/>
    </row>
    <row r="9" spans="1:20" ht="20.25" thickBot="1">
      <c r="A9" s="20"/>
      <c r="B9" s="96" t="s">
        <v>121</v>
      </c>
      <c r="C9" s="70"/>
      <c r="D9" s="70"/>
      <c r="E9" s="71"/>
      <c r="F9" s="117" t="s">
        <v>232</v>
      </c>
      <c r="G9" s="322"/>
      <c r="H9" s="116"/>
      <c r="I9" s="20"/>
      <c r="J9" s="20"/>
      <c r="K9" s="20"/>
      <c r="L9" s="20"/>
      <c r="M9" s="20"/>
      <c r="N9" s="20"/>
      <c r="O9" s="20"/>
      <c r="P9" s="20"/>
      <c r="Q9" s="20"/>
      <c r="R9" s="20"/>
      <c r="S9" s="20"/>
      <c r="T9" s="20"/>
    </row>
    <row r="10" spans="1:20" ht="15.75" customHeight="1" thickBot="1">
      <c r="A10" s="20"/>
      <c r="B10" s="88" t="s">
        <v>225</v>
      </c>
      <c r="C10" s="97">
        <f>'Försättsblad-börja här'!F25+'Försättsblad-börja här'!F26+'Försättsblad-börja här'!F27</f>
        <v>1</v>
      </c>
      <c r="D10" s="92" t="s">
        <v>120</v>
      </c>
      <c r="E10" s="75"/>
      <c r="F10" s="319" t="s">
        <v>248</v>
      </c>
      <c r="G10" s="345">
        <f>IF(H7="N",I10,I11)</f>
        <v>85</v>
      </c>
      <c r="H10" s="93" t="s">
        <v>123</v>
      </c>
      <c r="I10" s="170">
        <f>IF(H7="N",IF(H3*H5=18*1,(C19*C10+G19*G17)/(C10+G17),IF(H3*H5=18*2,(C20*C10+G20*G17)/(C10+G17),IF(H3*H5=18*3,(C21*C10+G21*G17)/(C10+G17),IF(H3*H5=19*1,(D19*C10+H19*G17)/(C10+G17),IF(H3*H5=19*2,(D20*C10+H20*G17)/(C10+G17),IF(H3*H5=19*3,(D21*C10+H21*G17)/(C10+G17))))))))</f>
        <v>85</v>
      </c>
      <c r="J10" s="20"/>
      <c r="K10" s="20"/>
      <c r="L10" s="20"/>
      <c r="M10" s="20"/>
      <c r="N10" s="20"/>
      <c r="O10" s="20"/>
      <c r="P10" s="20"/>
      <c r="Q10" s="20"/>
      <c r="R10" s="20"/>
      <c r="S10" s="20"/>
      <c r="T10" s="20"/>
    </row>
    <row r="11" spans="1:20" ht="17.25">
      <c r="A11" s="20"/>
      <c r="B11" s="89" t="s">
        <v>35</v>
      </c>
      <c r="C11" s="196">
        <v>1</v>
      </c>
      <c r="D11" s="92" t="s">
        <v>36</v>
      </c>
      <c r="E11" s="73"/>
      <c r="F11" s="319" t="s">
        <v>245</v>
      </c>
      <c r="G11" s="346"/>
      <c r="H11" s="93" t="s">
        <v>123</v>
      </c>
      <c r="I11" s="170" t="b">
        <f>IF(H7="J",IF(H3*H5=18*1,(C24*C10+G24*G17)/(C10+G17),IF(H3*H5=18*2,(C25*C10+G25*G17)/(C10+G17),IF(H3*H5=18*3,(C26*C10+G26*G17)/(C10+G17),IF(H3*H5=19*1,(D24*C10+H24*G17)/(C10+G17),IF(H3*H5=19*2,(D25*C10+H25*G17)/(C10+G17),IF(H3*H5=19*3,(D26*C10+H26*G17)/(C10+G17))))))))</f>
        <v>0</v>
      </c>
      <c r="J11" s="20"/>
      <c r="K11" s="20"/>
      <c r="L11" s="20"/>
      <c r="M11" s="20"/>
      <c r="N11" s="20"/>
      <c r="O11" s="20"/>
      <c r="P11" s="20"/>
      <c r="Q11" s="20"/>
      <c r="R11" s="20"/>
      <c r="S11" s="20"/>
      <c r="T11" s="20"/>
    </row>
    <row r="12" spans="1:20" ht="16.5" customHeight="1">
      <c r="A12" s="20"/>
      <c r="B12" s="89" t="s">
        <v>203</v>
      </c>
      <c r="C12" s="167">
        <f>(C11*7+C10*0.35)/C10</f>
        <v>7.35</v>
      </c>
      <c r="D12" s="125" t="s">
        <v>164</v>
      </c>
      <c r="E12" s="75"/>
      <c r="F12" s="319" t="s">
        <v>229</v>
      </c>
      <c r="G12" s="343"/>
      <c r="H12" s="93" t="s">
        <v>123</v>
      </c>
      <c r="I12" s="20"/>
      <c r="J12" s="20"/>
      <c r="K12" s="20"/>
      <c r="L12" s="20"/>
      <c r="M12" s="20"/>
      <c r="N12" s="20"/>
      <c r="O12" s="20"/>
      <c r="P12" s="20"/>
      <c r="Q12" s="20"/>
      <c r="R12" s="20"/>
      <c r="S12" s="20"/>
      <c r="T12" s="20"/>
    </row>
    <row r="13" spans="1:20" ht="16.5" customHeight="1">
      <c r="A13" s="20"/>
      <c r="B13" s="100" t="s">
        <v>165</v>
      </c>
      <c r="C13" s="197"/>
      <c r="D13" s="125" t="s">
        <v>164</v>
      </c>
      <c r="E13" s="75"/>
      <c r="F13" s="320" t="s">
        <v>230</v>
      </c>
      <c r="G13" s="333"/>
      <c r="H13" s="93" t="s">
        <v>123</v>
      </c>
      <c r="I13" s="20"/>
      <c r="J13" s="20"/>
      <c r="K13" s="20"/>
      <c r="L13" s="20"/>
      <c r="M13" s="20"/>
      <c r="N13" s="20"/>
      <c r="O13" s="20"/>
      <c r="P13" s="20"/>
      <c r="Q13" s="20"/>
      <c r="R13" s="20"/>
      <c r="S13" s="20"/>
      <c r="T13" s="20"/>
    </row>
    <row r="14" spans="1:20" ht="17.25" customHeight="1" thickBot="1">
      <c r="A14" s="20"/>
      <c r="B14" s="100" t="s">
        <v>37</v>
      </c>
      <c r="C14" s="198"/>
      <c r="D14" s="125" t="s">
        <v>38</v>
      </c>
      <c r="E14" s="75"/>
      <c r="F14" s="321" t="s">
        <v>231</v>
      </c>
      <c r="G14" s="334"/>
      <c r="H14" s="95" t="s">
        <v>123</v>
      </c>
      <c r="I14" s="20"/>
      <c r="J14" s="20"/>
      <c r="K14" s="20"/>
      <c r="L14" s="20"/>
      <c r="M14" s="20"/>
      <c r="N14" s="20"/>
      <c r="O14" s="20"/>
      <c r="P14" s="20"/>
      <c r="Q14" s="20"/>
      <c r="R14" s="20"/>
      <c r="S14" s="20"/>
      <c r="T14" s="20"/>
    </row>
    <row r="15" spans="1:20" ht="16.5" customHeight="1">
      <c r="A15" s="20"/>
      <c r="B15" s="89" t="s">
        <v>166</v>
      </c>
      <c r="C15" s="199"/>
      <c r="D15" s="125" t="s">
        <v>164</v>
      </c>
      <c r="E15" s="75"/>
      <c r="F15" s="41"/>
      <c r="G15" s="41"/>
      <c r="H15" s="92"/>
      <c r="I15" s="20"/>
      <c r="J15" s="20"/>
      <c r="K15" s="20"/>
      <c r="L15" s="20"/>
      <c r="M15" s="20"/>
      <c r="N15" s="20"/>
      <c r="O15" s="20"/>
      <c r="P15" s="20"/>
      <c r="Q15" s="20"/>
      <c r="R15" s="20"/>
      <c r="S15" s="20"/>
      <c r="T15" s="20"/>
    </row>
    <row r="16" spans="1:20" ht="16.5" customHeight="1" thickBot="1">
      <c r="A16" s="20"/>
      <c r="B16" s="90" t="s">
        <v>39</v>
      </c>
      <c r="C16" s="148">
        <f>(C13*C14+C15*(168-C14))/168</f>
        <v>0</v>
      </c>
      <c r="D16" s="125" t="s">
        <v>164</v>
      </c>
      <c r="E16" s="75"/>
      <c r="F16" s="94" t="s">
        <v>247</v>
      </c>
      <c r="G16" s="41"/>
      <c r="H16" s="41"/>
      <c r="I16" s="20"/>
      <c r="J16" s="20"/>
      <c r="K16" s="20"/>
      <c r="L16" s="20"/>
      <c r="M16" s="20"/>
      <c r="N16" s="20"/>
      <c r="O16" s="20"/>
      <c r="P16" s="20"/>
      <c r="Q16" s="20"/>
      <c r="R16" s="20"/>
      <c r="S16" s="20"/>
      <c r="T16" s="20"/>
    </row>
    <row r="17" spans="1:20" ht="15.75" customHeight="1" thickBot="1">
      <c r="A17" s="20"/>
      <c r="B17" s="72"/>
      <c r="C17" s="74"/>
      <c r="D17" s="74"/>
      <c r="E17" s="75"/>
      <c r="F17" s="317" t="s">
        <v>224</v>
      </c>
      <c r="G17" s="318">
        <f>'Försättsblad-börja här'!F24</f>
        <v>1</v>
      </c>
      <c r="H17" s="92" t="s">
        <v>120</v>
      </c>
      <c r="I17" s="20"/>
      <c r="J17" s="20"/>
      <c r="K17" s="20"/>
      <c r="L17" s="20"/>
      <c r="M17" s="20"/>
      <c r="N17" s="20"/>
      <c r="O17" s="20"/>
      <c r="P17" s="20"/>
      <c r="Q17" s="20"/>
      <c r="R17" s="20"/>
      <c r="S17" s="20"/>
      <c r="T17" s="20"/>
    </row>
    <row r="18" spans="1:20" ht="16.5" thickBot="1">
      <c r="A18" s="20"/>
      <c r="B18" s="91" t="s">
        <v>40</v>
      </c>
      <c r="C18" s="99" t="s">
        <v>67</v>
      </c>
      <c r="D18" s="98" t="s">
        <v>68</v>
      </c>
      <c r="E18" s="76"/>
      <c r="F18" s="91" t="s">
        <v>126</v>
      </c>
      <c r="G18" s="99" t="s">
        <v>67</v>
      </c>
      <c r="H18" s="98" t="s">
        <v>68</v>
      </c>
      <c r="I18" s="115"/>
      <c r="J18" s="20"/>
      <c r="K18" s="20"/>
      <c r="L18" s="20"/>
      <c r="M18" s="20"/>
      <c r="N18" s="20"/>
      <c r="O18" s="20"/>
      <c r="P18" s="20"/>
      <c r="Q18" s="20"/>
      <c r="R18" s="20"/>
      <c r="S18" s="20"/>
      <c r="T18" s="20"/>
    </row>
    <row r="19" spans="1:20" ht="18" thickBot="1">
      <c r="A19" s="20"/>
      <c r="B19" s="88" t="s">
        <v>41</v>
      </c>
      <c r="C19" s="130">
        <f>IF($C$16&lt;1,IF(($C$16-0.35)&gt;0,140+110*($C$16-0.35),140),140+110*0.65)</f>
        <v>140</v>
      </c>
      <c r="D19" s="131">
        <f>IF($C$16&lt;1,IF(($C$16-0.35)&gt;0,120+70*($C$16-0.35),120),120+70*0.65)</f>
        <v>120</v>
      </c>
      <c r="E19" s="126" t="s">
        <v>123</v>
      </c>
      <c r="F19" s="88" t="s">
        <v>41</v>
      </c>
      <c r="G19" s="130">
        <v>150</v>
      </c>
      <c r="H19" s="131">
        <v>130</v>
      </c>
      <c r="I19" s="125" t="s">
        <v>123</v>
      </c>
      <c r="J19" s="20"/>
      <c r="K19" s="20"/>
      <c r="L19" s="20"/>
      <c r="M19" s="20"/>
      <c r="N19" s="20"/>
      <c r="O19" s="20"/>
      <c r="P19" s="20"/>
      <c r="Q19" s="20"/>
      <c r="R19" s="20"/>
      <c r="S19" s="20"/>
      <c r="T19" s="20"/>
    </row>
    <row r="20" spans="1:20" ht="18" thickBot="1">
      <c r="A20" s="20"/>
      <c r="B20" s="89" t="s">
        <v>42</v>
      </c>
      <c r="C20" s="132">
        <f>IF($C$16&lt;1,IF(($C$16-0.35)&gt;0,120+90*($C$16-0.35),120),120+90*0.65)</f>
        <v>120</v>
      </c>
      <c r="D20" s="131">
        <f>IF($C$16&lt;1,IF(($C$16-0.35)&gt;0,100+70*($C$16-0.35),100),100+70*0.65)</f>
        <v>100</v>
      </c>
      <c r="E20" s="126" t="s">
        <v>123</v>
      </c>
      <c r="F20" s="89" t="s">
        <v>42</v>
      </c>
      <c r="G20" s="132">
        <v>130</v>
      </c>
      <c r="H20" s="131">
        <v>110</v>
      </c>
      <c r="I20" s="125" t="s">
        <v>123</v>
      </c>
      <c r="J20" s="20"/>
      <c r="K20" s="20"/>
      <c r="L20" s="20"/>
      <c r="M20" s="20"/>
      <c r="N20" s="20"/>
      <c r="O20" s="20"/>
      <c r="P20" s="20"/>
      <c r="Q20" s="20"/>
      <c r="R20" s="20"/>
      <c r="S20" s="20"/>
      <c r="T20" s="20"/>
    </row>
    <row r="21" spans="1:20" ht="18" thickBot="1">
      <c r="A21" s="20"/>
      <c r="B21" s="90" t="s">
        <v>43</v>
      </c>
      <c r="C21" s="132">
        <f>IF($C$16&lt;1,IF(($C$16-0.35)&gt;0,100+70*($C$16-0.35),100),100+70*0.65)</f>
        <v>100</v>
      </c>
      <c r="D21" s="131">
        <f>IF($C$16&lt;1,IF(($C$16-0.35)&gt;0,80+70*($C$16-0.35),80),80+70*0.65)</f>
        <v>80</v>
      </c>
      <c r="E21" s="126" t="s">
        <v>123</v>
      </c>
      <c r="F21" s="90" t="s">
        <v>43</v>
      </c>
      <c r="G21" s="132">
        <v>110</v>
      </c>
      <c r="H21" s="131">
        <v>90</v>
      </c>
      <c r="I21" s="125" t="s">
        <v>123</v>
      </c>
      <c r="J21" s="20"/>
      <c r="K21" s="20"/>
      <c r="L21" s="20"/>
      <c r="M21" s="20"/>
      <c r="N21" s="20"/>
      <c r="O21" s="20"/>
      <c r="P21" s="20"/>
      <c r="Q21" s="20"/>
      <c r="R21" s="20"/>
      <c r="S21" s="20"/>
      <c r="T21" s="20"/>
    </row>
    <row r="22" spans="1:20" ht="15.75" customHeight="1">
      <c r="A22" s="20"/>
      <c r="B22" s="72"/>
      <c r="C22" s="74"/>
      <c r="D22" s="74"/>
      <c r="E22" s="126"/>
      <c r="F22" s="72"/>
      <c r="G22" s="74"/>
      <c r="H22" s="74"/>
      <c r="I22" s="125"/>
      <c r="J22" s="20"/>
      <c r="K22" s="20"/>
      <c r="L22" s="20"/>
      <c r="M22" s="20"/>
      <c r="N22" s="20"/>
      <c r="O22" s="20"/>
      <c r="P22" s="20"/>
      <c r="Q22" s="20"/>
      <c r="R22" s="20"/>
      <c r="S22" s="20"/>
      <c r="T22" s="20"/>
    </row>
    <row r="23" spans="1:20" ht="16.5" thickBot="1">
      <c r="A23" s="20"/>
      <c r="B23" s="91" t="s">
        <v>44</v>
      </c>
      <c r="C23" s="99" t="s">
        <v>67</v>
      </c>
      <c r="D23" s="98" t="s">
        <v>68</v>
      </c>
      <c r="E23" s="126"/>
      <c r="F23" s="91" t="s">
        <v>125</v>
      </c>
      <c r="G23" s="99" t="s">
        <v>67</v>
      </c>
      <c r="H23" s="98" t="s">
        <v>68</v>
      </c>
      <c r="I23" s="125"/>
      <c r="J23" s="20"/>
      <c r="K23" s="20"/>
      <c r="L23" s="20"/>
      <c r="M23" s="20"/>
      <c r="N23" s="20"/>
      <c r="O23" s="20"/>
      <c r="P23" s="20"/>
      <c r="Q23" s="20"/>
      <c r="R23" s="20"/>
      <c r="S23" s="20"/>
      <c r="T23" s="20"/>
    </row>
    <row r="24" spans="1:20" ht="18" thickBot="1">
      <c r="A24" s="20"/>
      <c r="B24" s="88" t="s">
        <v>41</v>
      </c>
      <c r="C24" s="130">
        <f>IF($C$16&lt;1,IF(($C$16-0.35)&gt;0,95+65*($C$16-0.35),95),95+65*0.65)</f>
        <v>95</v>
      </c>
      <c r="D24" s="131">
        <f>IF($C$16&lt;1,IF(($C$16-0.35)&gt;0,95+65*($C$16-0.35),95),95+65*0.65)</f>
        <v>95</v>
      </c>
      <c r="E24" s="126" t="s">
        <v>123</v>
      </c>
      <c r="F24" s="88" t="s">
        <v>41</v>
      </c>
      <c r="G24" s="130">
        <v>95</v>
      </c>
      <c r="H24" s="131">
        <v>95</v>
      </c>
      <c r="I24" s="125" t="s">
        <v>123</v>
      </c>
      <c r="J24" s="20"/>
      <c r="K24" s="20"/>
      <c r="L24" s="20"/>
      <c r="M24" s="20"/>
      <c r="N24" s="20"/>
      <c r="O24" s="20"/>
      <c r="P24" s="20"/>
      <c r="Q24" s="20"/>
      <c r="R24" s="20"/>
      <c r="S24" s="20"/>
      <c r="T24" s="20"/>
    </row>
    <row r="25" spans="1:20" ht="18" thickBot="1">
      <c r="A25" s="20"/>
      <c r="B25" s="89" t="s">
        <v>42</v>
      </c>
      <c r="C25" s="132">
        <f>IF($C$16&lt;1,IF(($C$16-0.35)&gt;0,75+55*($C$16-0.35),75),75+55*0.65)</f>
        <v>75</v>
      </c>
      <c r="D25" s="131">
        <f>IF($C$16&lt;1,IF(($C$16-0.35)&gt;0,75+55*($C$16-0.35),75),75+55*0.65)</f>
        <v>75</v>
      </c>
      <c r="E25" s="126" t="s">
        <v>123</v>
      </c>
      <c r="F25" s="89" t="s">
        <v>42</v>
      </c>
      <c r="G25" s="132">
        <v>75</v>
      </c>
      <c r="H25" s="131">
        <v>75</v>
      </c>
      <c r="I25" s="125" t="s">
        <v>123</v>
      </c>
      <c r="J25" s="20"/>
      <c r="K25" s="20"/>
      <c r="L25" s="20"/>
      <c r="M25" s="20"/>
      <c r="N25" s="20"/>
      <c r="O25" s="20"/>
      <c r="P25" s="20"/>
      <c r="Q25" s="20"/>
      <c r="R25" s="20"/>
      <c r="S25" s="20"/>
      <c r="T25" s="20"/>
    </row>
    <row r="26" spans="1:20" ht="18" thickBot="1">
      <c r="A26" s="20"/>
      <c r="B26" s="90" t="s">
        <v>43</v>
      </c>
      <c r="C26" s="132">
        <f>IF($C$16&lt;1,IF(($C$16-0.35)&gt;0,55+45*($C$16-0.35),55),55+45*0.65)</f>
        <v>55</v>
      </c>
      <c r="D26" s="131">
        <f>IF($C$16&lt;1,IF(($C$16-0.35)&gt;0,55+45*($C$16-0.35),55),55+45*0.65)</f>
        <v>55</v>
      </c>
      <c r="E26" s="126" t="s">
        <v>123</v>
      </c>
      <c r="F26" s="90" t="s">
        <v>43</v>
      </c>
      <c r="G26" s="132">
        <v>55</v>
      </c>
      <c r="H26" s="131">
        <v>55</v>
      </c>
      <c r="I26" s="125" t="s">
        <v>123</v>
      </c>
      <c r="J26" s="20"/>
      <c r="K26" s="20"/>
      <c r="L26" s="20"/>
      <c r="M26" s="20"/>
      <c r="N26" s="20"/>
      <c r="O26" s="20"/>
      <c r="P26" s="20"/>
      <c r="Q26" s="20"/>
      <c r="R26" s="20"/>
      <c r="S26" s="20"/>
      <c r="T26" s="20"/>
    </row>
    <row r="27" spans="1:20" ht="4.5" customHeight="1" thickBot="1">
      <c r="A27" s="20"/>
      <c r="B27" s="72"/>
      <c r="C27" s="74"/>
      <c r="D27" s="74"/>
      <c r="E27" s="93"/>
      <c r="F27" s="72"/>
      <c r="G27" s="74"/>
      <c r="H27" s="74"/>
      <c r="I27" s="92"/>
      <c r="J27" s="20"/>
      <c r="K27" s="20"/>
      <c r="L27" s="20"/>
      <c r="M27" s="20"/>
      <c r="N27" s="20"/>
      <c r="O27" s="20"/>
      <c r="P27" s="20"/>
      <c r="Q27" s="20"/>
      <c r="R27" s="20"/>
      <c r="S27" s="20"/>
      <c r="T27" s="20"/>
    </row>
    <row r="28" spans="1:20" ht="16.5" thickBot="1">
      <c r="A28" s="20"/>
      <c r="B28" s="88" t="s">
        <v>45</v>
      </c>
      <c r="C28" s="133">
        <f>IF($C$16&lt;1,IF(($C$16-0.35)&gt;0,0.03*($C$16-0.35)*$C$10,0),0)+ 5.5+IF($C$10&gt;130,0.035*($C$10-130),0)</f>
        <v>5.5</v>
      </c>
      <c r="D28" s="134">
        <f>C28</f>
        <v>5.5</v>
      </c>
      <c r="E28" s="93" t="s">
        <v>46</v>
      </c>
      <c r="F28" s="88" t="s">
        <v>45</v>
      </c>
      <c r="G28" s="133">
        <f>5.5+IF($C$10&gt;130,0.035*($C$10-130),0)</f>
        <v>5.5</v>
      </c>
      <c r="H28" s="134">
        <f>G28</f>
        <v>5.5</v>
      </c>
      <c r="I28" s="92" t="s">
        <v>46</v>
      </c>
      <c r="J28" s="20"/>
      <c r="K28" s="20"/>
      <c r="L28" s="20"/>
      <c r="M28" s="20"/>
      <c r="N28" s="20"/>
      <c r="O28" s="20"/>
      <c r="P28" s="20"/>
      <c r="Q28" s="20"/>
      <c r="R28" s="20"/>
      <c r="S28" s="20"/>
      <c r="T28" s="20"/>
    </row>
    <row r="29" spans="1:20" ht="16.5" thickBot="1">
      <c r="A29" s="20"/>
      <c r="B29" s="89" t="s">
        <v>47</v>
      </c>
      <c r="C29" s="133">
        <f>IF($C$16&lt;1,IF(($C$16-0.35)&gt;0,0.026*($C$16-0.35)*$C$10,0),0)+ 5+IF($C$10&gt;130,0.03*($C$10-130),0)</f>
        <v>5</v>
      </c>
      <c r="D29" s="134">
        <f>C29</f>
        <v>5</v>
      </c>
      <c r="E29" s="93" t="s">
        <v>46</v>
      </c>
      <c r="F29" s="89" t="s">
        <v>47</v>
      </c>
      <c r="G29" s="133">
        <f>5+IF($C$10&gt;130,0.03*($C$10-130),0)</f>
        <v>5</v>
      </c>
      <c r="H29" s="134">
        <f>G29</f>
        <v>5</v>
      </c>
      <c r="I29" s="92" t="s">
        <v>46</v>
      </c>
      <c r="J29" s="20"/>
      <c r="K29" s="20"/>
      <c r="L29" s="20"/>
      <c r="M29" s="20"/>
      <c r="N29" s="20"/>
      <c r="O29" s="20"/>
      <c r="P29" s="20"/>
      <c r="Q29" s="20"/>
      <c r="R29" s="20"/>
      <c r="S29" s="20"/>
      <c r="T29" s="20"/>
    </row>
    <row r="30" spans="1:20" ht="16.5" thickBot="1">
      <c r="A30" s="20"/>
      <c r="B30" s="101" t="s">
        <v>48</v>
      </c>
      <c r="C30" s="133">
        <f>IF($C$16&lt;1,IF(($C$16-0.35)&gt;0,0.022*($C$16-0.35)*$C$10,0),0)+ 4.5+IF($C$10&gt;130,0.025*($C$10-130),0)</f>
        <v>4.5</v>
      </c>
      <c r="D30" s="134">
        <f>C30</f>
        <v>4.5</v>
      </c>
      <c r="E30" s="93" t="s">
        <v>46</v>
      </c>
      <c r="F30" s="90" t="s">
        <v>48</v>
      </c>
      <c r="G30" s="133">
        <f>4.5+IF($C$10&gt;130,0.025*($C$10-130),0)</f>
        <v>4.5</v>
      </c>
      <c r="H30" s="133">
        <f>G30</f>
        <v>4.5</v>
      </c>
      <c r="I30" s="92" t="s">
        <v>46</v>
      </c>
      <c r="J30" s="20"/>
      <c r="K30" s="20"/>
      <c r="L30" s="20"/>
      <c r="M30" s="20"/>
      <c r="N30" s="20"/>
      <c r="O30" s="20"/>
      <c r="P30" s="20"/>
      <c r="Q30" s="20"/>
      <c r="R30" s="20"/>
      <c r="S30" s="20"/>
      <c r="T30" s="20"/>
    </row>
    <row r="31" spans="1:20" ht="15.75">
      <c r="A31" s="22"/>
      <c r="B31" s="22"/>
      <c r="C31" s="22"/>
      <c r="D31" s="22"/>
      <c r="E31" s="92"/>
      <c r="F31" s="22"/>
      <c r="G31" s="22"/>
      <c r="H31" s="22"/>
      <c r="I31" s="92"/>
      <c r="J31" s="20"/>
      <c r="K31" s="20"/>
      <c r="L31" s="20"/>
      <c r="M31" s="20"/>
      <c r="N31" s="20"/>
      <c r="O31" s="20"/>
      <c r="P31" s="20"/>
      <c r="Q31" s="20"/>
      <c r="R31" s="20"/>
      <c r="S31" s="20"/>
      <c r="T31" s="20"/>
    </row>
    <row r="32" spans="1:20" ht="19.5">
      <c r="A32" s="20"/>
      <c r="B32" s="87" t="s">
        <v>141</v>
      </c>
      <c r="C32" s="41"/>
      <c r="D32" s="41"/>
      <c r="E32" s="41"/>
      <c r="F32" s="41"/>
      <c r="G32" s="41"/>
      <c r="H32" s="41"/>
      <c r="I32" s="41"/>
      <c r="J32" s="20"/>
      <c r="K32" s="20"/>
      <c r="L32" s="20"/>
      <c r="M32" s="20"/>
      <c r="N32" s="20"/>
      <c r="O32" s="20"/>
      <c r="P32" s="20"/>
      <c r="Q32" s="20"/>
      <c r="R32" s="20"/>
      <c r="S32" s="20"/>
      <c r="T32" s="20"/>
    </row>
    <row r="33" spans="1:20" ht="3" customHeight="1" thickBot="1">
      <c r="A33" s="20"/>
      <c r="B33" s="52"/>
      <c r="C33" s="41"/>
      <c r="D33" s="41"/>
      <c r="E33" s="41"/>
      <c r="F33" s="41"/>
      <c r="G33" s="41"/>
      <c r="H33" s="41"/>
      <c r="I33" s="41"/>
      <c r="J33" s="20"/>
      <c r="K33" s="20"/>
      <c r="L33" s="20"/>
      <c r="M33" s="20"/>
      <c r="N33" s="20"/>
      <c r="O33" s="20"/>
      <c r="P33" s="20"/>
      <c r="Q33" s="20"/>
      <c r="R33" s="20"/>
      <c r="S33" s="20"/>
      <c r="T33" s="20"/>
    </row>
    <row r="34" spans="1:20" ht="15.75">
      <c r="A34" s="20"/>
      <c r="B34" s="81" t="s">
        <v>171</v>
      </c>
      <c r="C34" s="44" t="s">
        <v>17</v>
      </c>
      <c r="D34" s="44" t="s">
        <v>13</v>
      </c>
      <c r="E34" s="82" t="s">
        <v>18</v>
      </c>
      <c r="F34" s="44" t="s">
        <v>19</v>
      </c>
      <c r="G34" s="44" t="s">
        <v>51</v>
      </c>
      <c r="H34" s="44" t="s">
        <v>146</v>
      </c>
      <c r="I34" s="83" t="s">
        <v>3</v>
      </c>
      <c r="J34" s="20"/>
      <c r="K34" s="20"/>
      <c r="L34" s="20"/>
      <c r="M34" s="20"/>
      <c r="N34" s="20"/>
      <c r="O34" s="20"/>
      <c r="P34" s="20"/>
      <c r="Q34" s="20"/>
      <c r="R34" s="20"/>
      <c r="S34" s="20"/>
      <c r="T34" s="20"/>
    </row>
    <row r="35" spans="1:20" ht="16.5" thickBot="1">
      <c r="A35" s="20"/>
      <c r="B35" s="77"/>
      <c r="C35" s="78"/>
      <c r="D35" s="78"/>
      <c r="E35" s="79"/>
      <c r="F35" s="78"/>
      <c r="G35" s="84" t="s">
        <v>52</v>
      </c>
      <c r="H35" s="84" t="s">
        <v>147</v>
      </c>
      <c r="I35" s="80"/>
      <c r="J35" s="20"/>
      <c r="K35" s="20"/>
      <c r="L35" s="20"/>
      <c r="M35" s="20"/>
      <c r="N35" s="20"/>
      <c r="O35" s="20"/>
      <c r="P35" s="20"/>
      <c r="Q35" s="20"/>
      <c r="R35" s="20"/>
      <c r="S35" s="20"/>
      <c r="T35" s="20"/>
    </row>
    <row r="36" spans="1:20" ht="15.75">
      <c r="A36" s="20"/>
      <c r="B36" s="85" t="s">
        <v>138</v>
      </c>
      <c r="C36" s="139"/>
      <c r="D36" s="139"/>
      <c r="E36" s="139"/>
      <c r="F36" s="139"/>
      <c r="G36" s="139"/>
      <c r="H36" s="140"/>
      <c r="I36" s="141"/>
      <c r="J36" s="20"/>
      <c r="K36" s="20"/>
      <c r="L36" s="20"/>
      <c r="M36" s="20"/>
      <c r="N36" s="20"/>
      <c r="O36" s="20"/>
      <c r="P36" s="20"/>
      <c r="Q36" s="20"/>
      <c r="R36" s="20"/>
      <c r="S36" s="20"/>
      <c r="T36" s="20"/>
    </row>
    <row r="37" spans="1:20" ht="15.75">
      <c r="A37" s="20"/>
      <c r="B37" s="48" t="s">
        <v>22</v>
      </c>
      <c r="C37" s="142"/>
      <c r="D37" s="142"/>
      <c r="E37" s="142"/>
      <c r="F37" s="200"/>
      <c r="G37" s="121">
        <f>SUM(C37:F37)</f>
        <v>0</v>
      </c>
      <c r="H37" s="201"/>
      <c r="I37" s="202"/>
      <c r="J37" s="20"/>
      <c r="K37" s="20"/>
      <c r="L37" s="20"/>
      <c r="M37" s="20"/>
      <c r="N37" s="20"/>
      <c r="O37" s="20"/>
      <c r="P37" s="20"/>
      <c r="Q37" s="20"/>
      <c r="R37" s="20"/>
      <c r="S37" s="20"/>
      <c r="T37" s="20"/>
    </row>
    <row r="38" spans="1:20" ht="15.75">
      <c r="A38" s="20"/>
      <c r="B38" s="48" t="s">
        <v>174</v>
      </c>
      <c r="C38" s="200"/>
      <c r="D38" s="142"/>
      <c r="E38" s="142"/>
      <c r="F38" s="200"/>
      <c r="G38" s="121">
        <f>SUM(C38:F38)</f>
        <v>0</v>
      </c>
      <c r="H38" s="201"/>
      <c r="I38" s="202"/>
      <c r="J38" s="20"/>
      <c r="K38" s="20"/>
      <c r="L38" s="20"/>
      <c r="M38" s="20"/>
      <c r="N38" s="20"/>
      <c r="O38" s="20"/>
      <c r="P38" s="20"/>
      <c r="Q38" s="20"/>
      <c r="R38" s="20"/>
      <c r="S38" s="20"/>
      <c r="T38" s="20"/>
    </row>
    <row r="39" spans="1:20" ht="15.75">
      <c r="A39" s="20"/>
      <c r="B39" s="48" t="s">
        <v>54</v>
      </c>
      <c r="C39" s="142"/>
      <c r="D39" s="142"/>
      <c r="E39" s="142"/>
      <c r="F39" s="200"/>
      <c r="G39" s="121">
        <f>SUM(C39:F39)</f>
        <v>0</v>
      </c>
      <c r="H39" s="201"/>
      <c r="I39" s="202"/>
      <c r="J39" s="20"/>
      <c r="K39" s="20"/>
      <c r="L39" s="20"/>
      <c r="M39" s="20"/>
      <c r="N39" s="20"/>
      <c r="O39" s="20"/>
      <c r="P39" s="20"/>
      <c r="Q39" s="20"/>
      <c r="R39" s="20"/>
      <c r="S39" s="20"/>
      <c r="T39" s="20"/>
    </row>
    <row r="40" spans="1:20" ht="15.75">
      <c r="A40" s="20"/>
      <c r="B40" s="48" t="s">
        <v>55</v>
      </c>
      <c r="C40" s="200"/>
      <c r="D40" s="200"/>
      <c r="E40" s="142"/>
      <c r="F40" s="200"/>
      <c r="G40" s="121">
        <f>SUM(C40:F40)</f>
        <v>0</v>
      </c>
      <c r="H40" s="201"/>
      <c r="I40" s="202"/>
      <c r="J40" s="20"/>
      <c r="K40" s="20"/>
      <c r="L40" s="20"/>
      <c r="M40" s="20"/>
      <c r="N40" s="20"/>
      <c r="O40" s="20"/>
      <c r="P40" s="20"/>
      <c r="Q40" s="20"/>
      <c r="R40" s="20"/>
      <c r="S40" s="20"/>
      <c r="T40" s="20"/>
    </row>
    <row r="41" spans="1:20" ht="15.75">
      <c r="A41" s="20"/>
      <c r="B41" s="48" t="s">
        <v>56</v>
      </c>
      <c r="C41" s="142"/>
      <c r="D41" s="142"/>
      <c r="E41" s="142"/>
      <c r="F41" s="142"/>
      <c r="G41" s="121">
        <f>'Underlag-mätvärden kyla'!D23+'Underlag-mätvärden kyla'!F23</f>
        <v>0</v>
      </c>
      <c r="H41" s="201"/>
      <c r="I41" s="50" t="s">
        <v>246</v>
      </c>
      <c r="J41" s="20"/>
      <c r="K41" s="20"/>
      <c r="L41" s="20"/>
      <c r="M41" s="20"/>
      <c r="N41" s="20"/>
      <c r="O41" s="20"/>
      <c r="P41" s="20"/>
      <c r="Q41" s="20"/>
      <c r="R41" s="20"/>
      <c r="S41" s="20"/>
      <c r="T41" s="20"/>
    </row>
    <row r="42" spans="1:20" ht="15.75">
      <c r="A42" s="20"/>
      <c r="B42" s="48" t="s">
        <v>140</v>
      </c>
      <c r="C42" s="200"/>
      <c r="D42" s="200"/>
      <c r="E42" s="142"/>
      <c r="F42" s="200"/>
      <c r="G42" s="121">
        <f>SUM(C42:F42)</f>
        <v>0</v>
      </c>
      <c r="H42" s="201"/>
      <c r="I42" s="202"/>
      <c r="J42" s="20"/>
      <c r="K42" s="20"/>
      <c r="L42" s="20"/>
      <c r="M42" s="20"/>
      <c r="N42" s="20"/>
      <c r="O42" s="20"/>
      <c r="P42" s="20"/>
      <c r="Q42" s="20"/>
      <c r="R42" s="20"/>
      <c r="S42" s="20"/>
      <c r="T42" s="20"/>
    </row>
    <row r="43" spans="1:20" ht="15.75">
      <c r="A43" s="20"/>
      <c r="B43" s="48" t="s">
        <v>145</v>
      </c>
      <c r="C43" s="200"/>
      <c r="D43" s="200"/>
      <c r="E43" s="200"/>
      <c r="F43" s="200"/>
      <c r="G43" s="121">
        <f>SUM(C43:F43)</f>
        <v>0</v>
      </c>
      <c r="H43" s="201"/>
      <c r="I43" s="202"/>
      <c r="J43" s="20"/>
      <c r="K43" s="20"/>
      <c r="L43" s="20"/>
      <c r="M43" s="20"/>
      <c r="N43" s="20"/>
      <c r="O43" s="20"/>
      <c r="P43" s="20"/>
      <c r="Q43" s="20"/>
      <c r="R43" s="20"/>
      <c r="S43" s="20"/>
      <c r="T43" s="20"/>
    </row>
    <row r="44" spans="1:20" ht="15.75">
      <c r="A44" s="20"/>
      <c r="B44" s="85" t="s">
        <v>139</v>
      </c>
      <c r="C44" s="143"/>
      <c r="D44" s="143"/>
      <c r="E44" s="143"/>
      <c r="F44" s="144"/>
      <c r="G44" s="144"/>
      <c r="H44" s="145"/>
      <c r="I44" s="146"/>
      <c r="J44" s="20"/>
      <c r="K44" s="20"/>
      <c r="L44" s="20"/>
      <c r="M44" s="20"/>
      <c r="N44" s="20"/>
      <c r="O44" s="20"/>
      <c r="P44" s="20"/>
      <c r="Q44" s="20"/>
      <c r="R44" s="20"/>
      <c r="S44" s="20"/>
      <c r="T44" s="20"/>
    </row>
    <row r="45" spans="1:20" ht="15.75">
      <c r="A45" s="20"/>
      <c r="B45" s="48" t="s">
        <v>20</v>
      </c>
      <c r="C45" s="142"/>
      <c r="D45" s="142"/>
      <c r="E45" s="142"/>
      <c r="F45" s="142"/>
      <c r="G45" s="121">
        <f>('Underlag-mätvärden kyla'!E23-'Underlag-mätvärden kyla'!F23)*2</f>
        <v>0</v>
      </c>
      <c r="H45" s="201"/>
      <c r="I45" s="50" t="s">
        <v>246</v>
      </c>
      <c r="J45" s="20"/>
      <c r="K45" s="20"/>
      <c r="L45" s="20"/>
      <c r="M45" s="20"/>
      <c r="N45" s="20"/>
      <c r="O45" s="20"/>
      <c r="P45" s="20"/>
      <c r="Q45" s="20"/>
      <c r="R45" s="20"/>
      <c r="S45" s="20"/>
      <c r="T45" s="20"/>
    </row>
    <row r="46" spans="1:20" ht="15.75">
      <c r="A46" s="20"/>
      <c r="B46" s="48" t="s">
        <v>148</v>
      </c>
      <c r="C46" s="200"/>
      <c r="D46" s="142"/>
      <c r="E46" s="142"/>
      <c r="F46" s="200"/>
      <c r="G46" s="121">
        <f>SUM(C46:F46)</f>
        <v>0</v>
      </c>
      <c r="H46" s="201"/>
      <c r="I46" s="202"/>
      <c r="J46" s="20"/>
      <c r="K46" s="20"/>
      <c r="L46" s="20"/>
      <c r="M46" s="20"/>
      <c r="N46" s="20"/>
      <c r="O46" s="20"/>
      <c r="P46" s="20"/>
      <c r="Q46" s="20"/>
      <c r="R46" s="20"/>
      <c r="S46" s="20"/>
      <c r="T46" s="20"/>
    </row>
    <row r="47" spans="1:20" ht="16.5" thickBot="1">
      <c r="A47" s="20"/>
      <c r="B47" s="48" t="s">
        <v>144</v>
      </c>
      <c r="C47" s="203"/>
      <c r="D47" s="203"/>
      <c r="E47" s="203"/>
      <c r="F47" s="203"/>
      <c r="G47" s="123">
        <f>SUM(C47:F47)</f>
        <v>0</v>
      </c>
      <c r="H47" s="201"/>
      <c r="I47" s="202"/>
      <c r="J47" s="20"/>
      <c r="K47" s="20"/>
      <c r="L47" s="20"/>
      <c r="M47" s="20"/>
      <c r="N47" s="20"/>
      <c r="O47" s="20"/>
      <c r="P47" s="20"/>
      <c r="Q47" s="20"/>
      <c r="R47" s="20"/>
      <c r="S47" s="20"/>
      <c r="T47" s="20"/>
    </row>
    <row r="48" spans="1:20" ht="16.5" thickBot="1">
      <c r="A48" s="20"/>
      <c r="B48" s="86" t="s">
        <v>21</v>
      </c>
      <c r="C48" s="147">
        <f>SUM(C45:C47)-SUM(C37:C43)</f>
        <v>0</v>
      </c>
      <c r="D48" s="147">
        <f>SUM(D45:D47)-SUM(D37:D43)</f>
        <v>0</v>
      </c>
      <c r="E48" s="147">
        <f>SUM(E45:E47)-SUM(E37:E43)</f>
        <v>0</v>
      </c>
      <c r="F48" s="147">
        <f>SUM(F45:F47)-SUM(F37:F43)</f>
        <v>0</v>
      </c>
      <c r="G48" s="147">
        <f>SUM(G37:G43)-SUM(G45:G47)</f>
        <v>0</v>
      </c>
      <c r="H48" s="138"/>
      <c r="I48" s="135"/>
      <c r="J48" s="20"/>
      <c r="K48" s="20"/>
      <c r="L48" s="20"/>
      <c r="M48" s="20"/>
      <c r="N48" s="20"/>
      <c r="O48" s="20"/>
      <c r="P48" s="20"/>
      <c r="Q48" s="20"/>
      <c r="R48" s="20"/>
      <c r="S48" s="20"/>
      <c r="T48" s="20"/>
    </row>
    <row r="49" spans="1:20">
      <c r="A49" s="20"/>
      <c r="B49" s="20"/>
      <c r="C49" s="20"/>
      <c r="D49" s="20"/>
      <c r="E49" s="20"/>
      <c r="F49" s="20"/>
      <c r="G49" s="20"/>
      <c r="H49" s="20"/>
      <c r="I49" s="20"/>
      <c r="J49" s="20"/>
      <c r="K49" s="20"/>
      <c r="L49" s="20"/>
      <c r="M49" s="20"/>
      <c r="N49" s="20"/>
      <c r="O49" s="20"/>
      <c r="P49" s="20"/>
      <c r="Q49" s="20"/>
      <c r="R49" s="20"/>
      <c r="S49" s="20"/>
      <c r="T49" s="20"/>
    </row>
    <row r="50" spans="1:20" ht="19.5">
      <c r="A50" s="20"/>
      <c r="B50" s="87" t="s">
        <v>142</v>
      </c>
      <c r="C50" s="41"/>
      <c r="D50" s="41"/>
      <c r="E50" s="41"/>
      <c r="F50" s="41"/>
      <c r="G50" s="41"/>
      <c r="H50" s="41"/>
      <c r="I50" s="41"/>
      <c r="J50" s="20"/>
      <c r="K50" s="20"/>
      <c r="L50" s="20"/>
      <c r="M50" s="20"/>
      <c r="N50" s="20"/>
      <c r="O50" s="20"/>
      <c r="P50" s="20"/>
      <c r="Q50" s="20"/>
      <c r="R50" s="20"/>
      <c r="S50" s="20"/>
      <c r="T50" s="20"/>
    </row>
    <row r="51" spans="1:20" ht="2.25" customHeight="1" thickBot="1">
      <c r="A51" s="20"/>
      <c r="B51" s="52"/>
      <c r="C51" s="41"/>
      <c r="D51" s="41"/>
      <c r="E51" s="41"/>
      <c r="F51" s="41"/>
      <c r="G51" s="41"/>
      <c r="H51" s="41"/>
      <c r="I51" s="41"/>
      <c r="J51" s="20"/>
      <c r="K51" s="20"/>
      <c r="L51" s="20"/>
      <c r="M51" s="20"/>
      <c r="N51" s="20"/>
      <c r="O51" s="20"/>
      <c r="P51" s="20"/>
      <c r="Q51" s="20"/>
      <c r="R51" s="20"/>
      <c r="S51" s="20"/>
      <c r="T51" s="20"/>
    </row>
    <row r="52" spans="1:20" ht="15.75">
      <c r="A52" s="20"/>
      <c r="B52" s="81" t="s">
        <v>171</v>
      </c>
      <c r="C52" s="163" t="s">
        <v>17</v>
      </c>
      <c r="D52" s="163" t="s">
        <v>13</v>
      </c>
      <c r="E52" s="82" t="s">
        <v>18</v>
      </c>
      <c r="F52" s="163" t="s">
        <v>19</v>
      </c>
      <c r="G52" s="163" t="s">
        <v>51</v>
      </c>
      <c r="H52" s="163" t="s">
        <v>146</v>
      </c>
      <c r="I52" s="83" t="s">
        <v>3</v>
      </c>
      <c r="J52" s="20"/>
      <c r="K52" s="20"/>
      <c r="L52" s="20"/>
      <c r="M52" s="20"/>
      <c r="N52" s="20"/>
      <c r="O52" s="20"/>
      <c r="P52" s="20"/>
      <c r="Q52" s="20"/>
      <c r="R52" s="20"/>
      <c r="S52" s="20"/>
      <c r="T52" s="20"/>
    </row>
    <row r="53" spans="1:20" ht="16.5" thickBot="1">
      <c r="A53" s="20"/>
      <c r="B53" s="77"/>
      <c r="C53" s="78"/>
      <c r="D53" s="78"/>
      <c r="E53" s="79"/>
      <c r="F53" s="78"/>
      <c r="G53" s="84" t="s">
        <v>52</v>
      </c>
      <c r="H53" s="84" t="s">
        <v>147</v>
      </c>
      <c r="I53" s="80"/>
      <c r="J53" s="20"/>
      <c r="K53" s="20"/>
      <c r="L53" s="20"/>
      <c r="M53" s="20"/>
      <c r="N53" s="20"/>
      <c r="O53" s="20"/>
      <c r="P53" s="20"/>
      <c r="Q53" s="20"/>
      <c r="R53" s="20"/>
      <c r="S53" s="20"/>
      <c r="T53" s="20"/>
    </row>
    <row r="54" spans="1:20" ht="15.75">
      <c r="A54" s="20"/>
      <c r="B54" s="85" t="s">
        <v>138</v>
      </c>
      <c r="C54" s="139"/>
      <c r="D54" s="139"/>
      <c r="E54" s="139"/>
      <c r="F54" s="139"/>
      <c r="G54" s="139"/>
      <c r="H54" s="140"/>
      <c r="I54" s="141"/>
      <c r="J54" s="20"/>
      <c r="K54" s="20"/>
      <c r="L54" s="20"/>
      <c r="M54" s="20"/>
      <c r="N54" s="20"/>
      <c r="O54" s="20"/>
      <c r="P54" s="20"/>
      <c r="Q54" s="20"/>
      <c r="R54" s="20"/>
      <c r="S54" s="20"/>
      <c r="T54" s="20"/>
    </row>
    <row r="55" spans="1:20" ht="15.75">
      <c r="A55" s="20"/>
      <c r="B55" s="48" t="s">
        <v>22</v>
      </c>
      <c r="C55" s="142"/>
      <c r="D55" s="142"/>
      <c r="E55" s="142"/>
      <c r="F55" s="200"/>
      <c r="G55" s="121">
        <f>SUM(C55:F55)</f>
        <v>0</v>
      </c>
      <c r="H55" s="201"/>
      <c r="I55" s="202"/>
      <c r="J55" s="20"/>
      <c r="K55" s="20"/>
      <c r="L55" s="20"/>
      <c r="M55" s="20"/>
      <c r="N55" s="20"/>
      <c r="O55" s="20"/>
      <c r="P55" s="20"/>
      <c r="Q55" s="20"/>
      <c r="R55" s="20"/>
      <c r="S55" s="20"/>
      <c r="T55" s="20"/>
    </row>
    <row r="56" spans="1:20" ht="15.75">
      <c r="A56" s="20"/>
      <c r="B56" s="48" t="s">
        <v>174</v>
      </c>
      <c r="C56" s="200"/>
      <c r="D56" s="142"/>
      <c r="E56" s="142"/>
      <c r="F56" s="200"/>
      <c r="G56" s="121">
        <f>SUM(C56:F56)</f>
        <v>0</v>
      </c>
      <c r="H56" s="201"/>
      <c r="I56" s="202"/>
      <c r="J56" s="20"/>
      <c r="K56" s="20"/>
      <c r="L56" s="20"/>
      <c r="M56" s="20"/>
      <c r="N56" s="20"/>
      <c r="O56" s="20"/>
      <c r="P56" s="20"/>
      <c r="Q56" s="20"/>
      <c r="R56" s="20"/>
      <c r="S56" s="20"/>
      <c r="T56" s="20"/>
    </row>
    <row r="57" spans="1:20" ht="15.75">
      <c r="A57" s="20"/>
      <c r="B57" s="48" t="s">
        <v>54</v>
      </c>
      <c r="C57" s="142"/>
      <c r="D57" s="142"/>
      <c r="E57" s="142"/>
      <c r="F57" s="200"/>
      <c r="G57" s="121">
        <f>SUM(C57:F57)</f>
        <v>0</v>
      </c>
      <c r="H57" s="201"/>
      <c r="I57" s="202"/>
      <c r="J57" s="20"/>
      <c r="K57" s="20"/>
      <c r="L57" s="20"/>
      <c r="M57" s="20"/>
      <c r="N57" s="20"/>
      <c r="O57" s="20"/>
      <c r="P57" s="20"/>
      <c r="Q57" s="20"/>
      <c r="R57" s="20"/>
      <c r="S57" s="20"/>
      <c r="T57" s="20"/>
    </row>
    <row r="58" spans="1:20" ht="15.75">
      <c r="A58" s="20"/>
      <c r="B58" s="48" t="s">
        <v>55</v>
      </c>
      <c r="C58" s="200"/>
      <c r="D58" s="200"/>
      <c r="E58" s="142"/>
      <c r="F58" s="200"/>
      <c r="G58" s="121">
        <f>SUM(C58:F58)</f>
        <v>0</v>
      </c>
      <c r="H58" s="201"/>
      <c r="I58" s="202"/>
      <c r="J58" s="20"/>
      <c r="K58" s="20"/>
      <c r="L58" s="20"/>
      <c r="M58" s="20"/>
      <c r="N58" s="20"/>
      <c r="O58" s="20"/>
      <c r="P58" s="20"/>
      <c r="Q58" s="20"/>
      <c r="R58" s="20"/>
      <c r="S58" s="20"/>
      <c r="T58" s="20"/>
    </row>
    <row r="59" spans="1:20" ht="15.75">
      <c r="A59" s="20"/>
      <c r="B59" s="48" t="s">
        <v>56</v>
      </c>
      <c r="C59" s="142"/>
      <c r="D59" s="142"/>
      <c r="E59" s="142"/>
      <c r="F59" s="142"/>
      <c r="G59" s="121">
        <f>'Underlag-mätvärden kyla'!D36+'Underlag-mätvärden kyla'!F36</f>
        <v>0</v>
      </c>
      <c r="H59" s="201"/>
      <c r="I59" s="50" t="s">
        <v>246</v>
      </c>
      <c r="J59" s="20"/>
      <c r="K59" s="20"/>
      <c r="L59" s="20"/>
      <c r="M59" s="20"/>
      <c r="N59" s="20"/>
      <c r="O59" s="20"/>
      <c r="P59" s="20"/>
      <c r="Q59" s="20"/>
      <c r="R59" s="20"/>
      <c r="S59" s="20"/>
      <c r="T59" s="20"/>
    </row>
    <row r="60" spans="1:20" ht="15.75">
      <c r="A60" s="20"/>
      <c r="B60" s="48" t="s">
        <v>140</v>
      </c>
      <c r="C60" s="200"/>
      <c r="D60" s="200"/>
      <c r="E60" s="200"/>
      <c r="F60" s="200"/>
      <c r="G60" s="121">
        <f>SUM(C60:F60)</f>
        <v>0</v>
      </c>
      <c r="H60" s="201"/>
      <c r="I60" s="202"/>
      <c r="J60" s="20"/>
      <c r="K60" s="20"/>
      <c r="L60" s="20"/>
      <c r="M60" s="20"/>
      <c r="N60" s="20"/>
      <c r="O60" s="20"/>
      <c r="P60" s="20"/>
      <c r="Q60" s="20"/>
      <c r="R60" s="20"/>
      <c r="S60" s="20"/>
      <c r="T60" s="20"/>
    </row>
    <row r="61" spans="1:20" ht="15.75">
      <c r="A61" s="20"/>
      <c r="B61" s="48" t="s">
        <v>145</v>
      </c>
      <c r="C61" s="200"/>
      <c r="D61" s="200"/>
      <c r="E61" s="200"/>
      <c r="F61" s="200"/>
      <c r="G61" s="121">
        <f>SUM(C61:F61)</f>
        <v>0</v>
      </c>
      <c r="H61" s="201"/>
      <c r="I61" s="202"/>
      <c r="J61" s="20"/>
      <c r="K61" s="20"/>
      <c r="L61" s="20"/>
      <c r="M61" s="20"/>
      <c r="N61" s="20"/>
      <c r="O61" s="20"/>
      <c r="P61" s="20"/>
      <c r="Q61" s="20"/>
      <c r="R61" s="20"/>
      <c r="S61" s="20"/>
      <c r="T61" s="20"/>
    </row>
    <row r="62" spans="1:20" ht="15.75">
      <c r="A62" s="20"/>
      <c r="B62" s="85" t="s">
        <v>139</v>
      </c>
      <c r="C62" s="143"/>
      <c r="D62" s="143"/>
      <c r="E62" s="143"/>
      <c r="F62" s="144"/>
      <c r="G62" s="144"/>
      <c r="H62" s="145"/>
      <c r="I62" s="146"/>
      <c r="J62" s="20"/>
      <c r="K62" s="20"/>
      <c r="L62" s="20"/>
      <c r="M62" s="20"/>
      <c r="N62" s="20"/>
      <c r="O62" s="20"/>
      <c r="P62" s="20"/>
      <c r="Q62" s="20"/>
      <c r="R62" s="20"/>
      <c r="S62" s="20"/>
      <c r="T62" s="20"/>
    </row>
    <row r="63" spans="1:20" ht="15.75">
      <c r="A63" s="20"/>
      <c r="B63" s="48" t="s">
        <v>20</v>
      </c>
      <c r="C63" s="142"/>
      <c r="D63" s="142"/>
      <c r="E63" s="142"/>
      <c r="F63" s="142"/>
      <c r="G63" s="121">
        <f>('Underlag-mätvärden kyla'!E36-'Underlag-mätvärden kyla'!F36)*2</f>
        <v>0</v>
      </c>
      <c r="H63" s="201"/>
      <c r="I63" s="50" t="s">
        <v>246</v>
      </c>
      <c r="J63" s="20"/>
      <c r="K63" s="20"/>
      <c r="L63" s="20"/>
      <c r="M63" s="20"/>
      <c r="N63" s="20"/>
      <c r="O63" s="20"/>
      <c r="P63" s="20"/>
      <c r="Q63" s="20"/>
      <c r="R63" s="20"/>
      <c r="S63" s="20"/>
      <c r="T63" s="20"/>
    </row>
    <row r="64" spans="1:20" ht="15.75">
      <c r="A64" s="20"/>
      <c r="B64" s="48" t="s">
        <v>148</v>
      </c>
      <c r="C64" s="200"/>
      <c r="D64" s="142"/>
      <c r="E64" s="142"/>
      <c r="F64" s="200"/>
      <c r="G64" s="121">
        <f>SUM(C64:F64)</f>
        <v>0</v>
      </c>
      <c r="H64" s="201"/>
      <c r="I64" s="202"/>
      <c r="J64" s="20"/>
      <c r="K64" s="20"/>
      <c r="L64" s="20"/>
      <c r="M64" s="20"/>
      <c r="N64" s="20"/>
      <c r="O64" s="20"/>
      <c r="P64" s="20"/>
      <c r="Q64" s="20"/>
      <c r="R64" s="20"/>
      <c r="S64" s="20"/>
      <c r="T64" s="20"/>
    </row>
    <row r="65" spans="1:20" ht="16.5" thickBot="1">
      <c r="A65" s="20"/>
      <c r="B65" s="48" t="s">
        <v>144</v>
      </c>
      <c r="C65" s="203"/>
      <c r="D65" s="203"/>
      <c r="E65" s="203"/>
      <c r="F65" s="203"/>
      <c r="G65" s="123">
        <f>SUM(C65:F65)</f>
        <v>0</v>
      </c>
      <c r="H65" s="201"/>
      <c r="I65" s="202"/>
      <c r="J65" s="20"/>
      <c r="K65" s="20"/>
      <c r="L65" s="20"/>
      <c r="M65" s="20"/>
      <c r="N65" s="20"/>
      <c r="O65" s="20"/>
      <c r="P65" s="20"/>
      <c r="Q65" s="20"/>
      <c r="R65" s="20"/>
      <c r="S65" s="20"/>
      <c r="T65" s="20"/>
    </row>
    <row r="66" spans="1:20" ht="16.5" thickBot="1">
      <c r="A66" s="20"/>
      <c r="B66" s="86" t="s">
        <v>21</v>
      </c>
      <c r="C66" s="147">
        <f>SUM(C63:C65)-SUM(C55:C61)</f>
        <v>0</v>
      </c>
      <c r="D66" s="147">
        <f>SUM(D63:D65)-SUM(D55:D61)</f>
        <v>0</v>
      </c>
      <c r="E66" s="147">
        <f>SUM(E63:E65)-SUM(E55:E61)</f>
        <v>0</v>
      </c>
      <c r="F66" s="147">
        <f>SUM(F63:F65)-SUM(F55:F61)</f>
        <v>0</v>
      </c>
      <c r="G66" s="147">
        <f>SUM(G55:G61)-SUM(G63:G65)</f>
        <v>0</v>
      </c>
      <c r="H66" s="138"/>
      <c r="I66" s="135"/>
      <c r="J66" s="20"/>
      <c r="K66" s="20"/>
      <c r="L66" s="20"/>
      <c r="M66" s="20"/>
      <c r="N66" s="20"/>
      <c r="O66" s="20"/>
      <c r="P66" s="20"/>
      <c r="Q66" s="20"/>
      <c r="R66" s="20"/>
      <c r="S66" s="20"/>
      <c r="T66" s="20"/>
    </row>
    <row r="67" spans="1:20">
      <c r="A67" s="20"/>
      <c r="B67" s="20"/>
      <c r="C67" s="20"/>
      <c r="D67" s="20"/>
      <c r="E67" s="20"/>
      <c r="F67" s="20"/>
      <c r="G67" s="20"/>
      <c r="H67" s="20"/>
      <c r="I67" s="20"/>
      <c r="J67" s="20"/>
      <c r="K67" s="20"/>
      <c r="L67" s="20"/>
      <c r="M67" s="20"/>
      <c r="N67" s="20"/>
      <c r="O67" s="20"/>
      <c r="P67" s="20"/>
      <c r="Q67" s="20"/>
      <c r="R67" s="20"/>
      <c r="S67" s="20"/>
      <c r="T67" s="20"/>
    </row>
    <row r="68" spans="1:20" ht="19.5">
      <c r="A68" s="20"/>
      <c r="B68" s="87" t="s">
        <v>143</v>
      </c>
      <c r="C68" s="41"/>
      <c r="D68" s="41"/>
      <c r="E68" s="41"/>
      <c r="F68" s="41"/>
      <c r="G68" s="41"/>
      <c r="H68" s="41"/>
      <c r="I68" s="41"/>
      <c r="J68" s="20"/>
      <c r="K68" s="20"/>
      <c r="L68" s="20"/>
      <c r="M68" s="20"/>
      <c r="N68" s="20"/>
      <c r="O68" s="20"/>
      <c r="P68" s="20"/>
      <c r="Q68" s="20"/>
      <c r="R68" s="20"/>
      <c r="S68" s="20"/>
      <c r="T68" s="20"/>
    </row>
    <row r="69" spans="1:20" ht="2.25" customHeight="1" thickBot="1">
      <c r="A69" s="20"/>
      <c r="B69" s="52"/>
      <c r="C69" s="41"/>
      <c r="D69" s="41"/>
      <c r="E69" s="41"/>
      <c r="F69" s="41"/>
      <c r="G69" s="41"/>
      <c r="H69" s="41"/>
      <c r="I69" s="41"/>
      <c r="J69" s="20"/>
      <c r="K69" s="20"/>
      <c r="L69" s="20"/>
      <c r="M69" s="20"/>
      <c r="N69" s="20"/>
      <c r="O69" s="20"/>
      <c r="P69" s="20"/>
      <c r="Q69" s="20"/>
      <c r="R69" s="20"/>
      <c r="S69" s="20"/>
      <c r="T69" s="20"/>
    </row>
    <row r="70" spans="1:20" ht="15.75">
      <c r="A70" s="20"/>
      <c r="B70" s="81" t="s">
        <v>171</v>
      </c>
      <c r="C70" s="163" t="s">
        <v>17</v>
      </c>
      <c r="D70" s="163" t="s">
        <v>13</v>
      </c>
      <c r="E70" s="82" t="s">
        <v>18</v>
      </c>
      <c r="F70" s="163" t="s">
        <v>19</v>
      </c>
      <c r="G70" s="163" t="s">
        <v>51</v>
      </c>
      <c r="H70" s="163" t="s">
        <v>146</v>
      </c>
      <c r="I70" s="83" t="s">
        <v>3</v>
      </c>
      <c r="J70" s="20"/>
      <c r="K70" s="20"/>
      <c r="L70" s="20"/>
      <c r="M70" s="20"/>
      <c r="N70" s="20"/>
      <c r="O70" s="20"/>
      <c r="P70" s="20"/>
      <c r="Q70" s="20"/>
      <c r="R70" s="20"/>
      <c r="S70" s="20"/>
      <c r="T70" s="20"/>
    </row>
    <row r="71" spans="1:20" ht="16.5" thickBot="1">
      <c r="A71" s="20"/>
      <c r="B71" s="77"/>
      <c r="C71" s="78"/>
      <c r="D71" s="78"/>
      <c r="E71" s="79"/>
      <c r="F71" s="78"/>
      <c r="G71" s="84" t="s">
        <v>52</v>
      </c>
      <c r="H71" s="84" t="s">
        <v>147</v>
      </c>
      <c r="I71" s="80"/>
      <c r="J71" s="20"/>
      <c r="K71" s="20"/>
      <c r="L71" s="20"/>
      <c r="M71" s="20"/>
      <c r="N71" s="20"/>
      <c r="O71" s="20"/>
      <c r="P71" s="20"/>
      <c r="Q71" s="20"/>
      <c r="R71" s="20"/>
      <c r="S71" s="20"/>
      <c r="T71" s="20"/>
    </row>
    <row r="72" spans="1:20" ht="15.75">
      <c r="A72" s="20"/>
      <c r="B72" s="85" t="s">
        <v>138</v>
      </c>
      <c r="C72" s="139"/>
      <c r="D72" s="139"/>
      <c r="E72" s="139"/>
      <c r="F72" s="139"/>
      <c r="G72" s="139"/>
      <c r="H72" s="140"/>
      <c r="I72" s="141"/>
      <c r="J72" s="20"/>
      <c r="K72" s="20"/>
      <c r="L72" s="20"/>
      <c r="M72" s="20"/>
      <c r="N72" s="20"/>
      <c r="O72" s="20"/>
      <c r="P72" s="20"/>
      <c r="Q72" s="20"/>
      <c r="R72" s="20"/>
      <c r="S72" s="20"/>
      <c r="T72" s="20"/>
    </row>
    <row r="73" spans="1:20" ht="15.75">
      <c r="A73" s="20"/>
      <c r="B73" s="48" t="s">
        <v>22</v>
      </c>
      <c r="C73" s="142"/>
      <c r="D73" s="142"/>
      <c r="E73" s="142"/>
      <c r="F73" s="200"/>
      <c r="G73" s="121">
        <f>SUM(C73:F73)</f>
        <v>0</v>
      </c>
      <c r="H73" s="201"/>
      <c r="I73" s="202"/>
      <c r="J73" s="20"/>
      <c r="K73" s="20"/>
      <c r="L73" s="20"/>
      <c r="M73" s="20"/>
      <c r="N73" s="20"/>
      <c r="O73" s="20"/>
      <c r="P73" s="20"/>
      <c r="Q73" s="20"/>
      <c r="R73" s="20"/>
      <c r="S73" s="20"/>
      <c r="T73" s="20"/>
    </row>
    <row r="74" spans="1:20" ht="15.75">
      <c r="A74" s="20"/>
      <c r="B74" s="48" t="s">
        <v>174</v>
      </c>
      <c r="C74" s="200"/>
      <c r="D74" s="142"/>
      <c r="E74" s="142"/>
      <c r="F74" s="200"/>
      <c r="G74" s="121">
        <f>SUM(C74:F74)</f>
        <v>0</v>
      </c>
      <c r="H74" s="201"/>
      <c r="I74" s="202"/>
      <c r="J74" s="20"/>
      <c r="K74" s="20"/>
      <c r="L74" s="20"/>
      <c r="M74" s="20"/>
      <c r="N74" s="20"/>
      <c r="O74" s="20"/>
      <c r="P74" s="20"/>
      <c r="Q74" s="20"/>
      <c r="R74" s="20"/>
      <c r="S74" s="20"/>
      <c r="T74" s="20"/>
    </row>
    <row r="75" spans="1:20" ht="15.75">
      <c r="A75" s="20"/>
      <c r="B75" s="48" t="s">
        <v>54</v>
      </c>
      <c r="C75" s="142"/>
      <c r="D75" s="142"/>
      <c r="E75" s="142"/>
      <c r="F75" s="200"/>
      <c r="G75" s="121">
        <f>SUM(C75:F75)</f>
        <v>0</v>
      </c>
      <c r="H75" s="201"/>
      <c r="I75" s="202"/>
      <c r="J75" s="20"/>
      <c r="K75" s="20"/>
      <c r="L75" s="20"/>
      <c r="M75" s="20"/>
      <c r="N75" s="20"/>
      <c r="O75" s="20"/>
      <c r="P75" s="20"/>
      <c r="Q75" s="20"/>
      <c r="R75" s="20"/>
      <c r="S75" s="20"/>
      <c r="T75" s="20"/>
    </row>
    <row r="76" spans="1:20" ht="15.75">
      <c r="A76" s="20"/>
      <c r="B76" s="48" t="s">
        <v>55</v>
      </c>
      <c r="C76" s="200"/>
      <c r="D76" s="200"/>
      <c r="E76" s="142"/>
      <c r="F76" s="200"/>
      <c r="G76" s="121">
        <f>SUM(C76:F76)</f>
        <v>0</v>
      </c>
      <c r="H76" s="201"/>
      <c r="I76" s="202"/>
      <c r="J76" s="20"/>
      <c r="K76" s="20"/>
      <c r="L76" s="20"/>
      <c r="M76" s="20"/>
      <c r="N76" s="20"/>
      <c r="O76" s="20"/>
      <c r="P76" s="20"/>
      <c r="Q76" s="20"/>
      <c r="R76" s="20"/>
      <c r="S76" s="20"/>
      <c r="T76" s="20"/>
    </row>
    <row r="77" spans="1:20" ht="15.75">
      <c r="A77" s="20"/>
      <c r="B77" s="48" t="s">
        <v>56</v>
      </c>
      <c r="C77" s="142"/>
      <c r="D77" s="142"/>
      <c r="E77" s="142"/>
      <c r="F77" s="142"/>
      <c r="G77" s="121">
        <f>'Underlag-mätvärden kyla'!D49+'Underlag-mätvärden kyla'!F49</f>
        <v>0</v>
      </c>
      <c r="H77" s="201"/>
      <c r="I77" s="50" t="s">
        <v>246</v>
      </c>
      <c r="J77" s="20"/>
      <c r="K77" s="20"/>
      <c r="L77" s="20"/>
      <c r="M77" s="20"/>
      <c r="N77" s="20"/>
      <c r="O77" s="20"/>
      <c r="P77" s="20"/>
      <c r="Q77" s="20"/>
      <c r="R77" s="20"/>
      <c r="S77" s="20"/>
      <c r="T77" s="20"/>
    </row>
    <row r="78" spans="1:20" ht="15.75">
      <c r="A78" s="20"/>
      <c r="B78" s="48" t="s">
        <v>140</v>
      </c>
      <c r="C78" s="200"/>
      <c r="D78" s="200"/>
      <c r="E78" s="200"/>
      <c r="F78" s="200"/>
      <c r="G78" s="121">
        <f>SUM(C78:F78)</f>
        <v>0</v>
      </c>
      <c r="H78" s="201"/>
      <c r="I78" s="202"/>
      <c r="J78" s="20"/>
      <c r="K78" s="20"/>
      <c r="L78" s="20"/>
      <c r="M78" s="20"/>
      <c r="N78" s="20"/>
      <c r="O78" s="20"/>
      <c r="P78" s="20"/>
      <c r="Q78" s="20"/>
      <c r="R78" s="20"/>
      <c r="S78" s="20"/>
      <c r="T78" s="20"/>
    </row>
    <row r="79" spans="1:20" ht="15.75">
      <c r="A79" s="20"/>
      <c r="B79" s="48" t="s">
        <v>145</v>
      </c>
      <c r="C79" s="200"/>
      <c r="D79" s="200"/>
      <c r="E79" s="200"/>
      <c r="F79" s="200"/>
      <c r="G79" s="121">
        <f>SUM(C79:F79)</f>
        <v>0</v>
      </c>
      <c r="H79" s="201"/>
      <c r="I79" s="202"/>
      <c r="J79" s="20"/>
      <c r="K79" s="20"/>
      <c r="L79" s="20"/>
      <c r="M79" s="20"/>
      <c r="N79" s="20"/>
      <c r="O79" s="20"/>
      <c r="P79" s="20"/>
      <c r="Q79" s="20"/>
      <c r="R79" s="20"/>
      <c r="S79" s="20"/>
      <c r="T79" s="20"/>
    </row>
    <row r="80" spans="1:20" ht="15.75">
      <c r="A80" s="20"/>
      <c r="B80" s="85" t="s">
        <v>139</v>
      </c>
      <c r="C80" s="143"/>
      <c r="D80" s="143"/>
      <c r="E80" s="143"/>
      <c r="F80" s="144"/>
      <c r="G80" s="144"/>
      <c r="H80" s="145"/>
      <c r="I80" s="146"/>
      <c r="J80" s="20"/>
      <c r="K80" s="20"/>
      <c r="L80" s="20"/>
      <c r="M80" s="20"/>
      <c r="N80" s="20"/>
      <c r="O80" s="20"/>
      <c r="P80" s="20"/>
      <c r="Q80" s="20"/>
      <c r="R80" s="20"/>
      <c r="S80" s="20"/>
      <c r="T80" s="20"/>
    </row>
    <row r="81" spans="1:20" ht="15.75">
      <c r="A81" s="20"/>
      <c r="B81" s="48" t="s">
        <v>20</v>
      </c>
      <c r="C81" s="142"/>
      <c r="D81" s="142"/>
      <c r="E81" s="142"/>
      <c r="F81" s="142"/>
      <c r="G81" s="121">
        <f>('Underlag-mätvärden kyla'!E49-'Underlag-mätvärden kyla'!F49)*2</f>
        <v>0</v>
      </c>
      <c r="H81" s="201"/>
      <c r="I81" s="50" t="s">
        <v>246</v>
      </c>
      <c r="J81" s="20"/>
      <c r="K81" s="20"/>
      <c r="L81" s="20"/>
      <c r="M81" s="20"/>
      <c r="N81" s="20"/>
      <c r="O81" s="20"/>
      <c r="P81" s="20"/>
      <c r="Q81" s="20"/>
      <c r="R81" s="20"/>
      <c r="S81" s="20"/>
      <c r="T81" s="20"/>
    </row>
    <row r="82" spans="1:20" ht="15.75">
      <c r="A82" s="20"/>
      <c r="B82" s="48" t="s">
        <v>148</v>
      </c>
      <c r="C82" s="200"/>
      <c r="D82" s="142"/>
      <c r="E82" s="142"/>
      <c r="F82" s="200"/>
      <c r="G82" s="121">
        <f>SUM(C82:F82)</f>
        <v>0</v>
      </c>
      <c r="H82" s="201"/>
      <c r="I82" s="202"/>
      <c r="J82" s="20"/>
      <c r="K82" s="20"/>
      <c r="L82" s="20"/>
      <c r="M82" s="20"/>
      <c r="N82" s="20"/>
      <c r="O82" s="20"/>
      <c r="P82" s="20"/>
      <c r="Q82" s="20"/>
      <c r="R82" s="20"/>
      <c r="S82" s="20"/>
      <c r="T82" s="20"/>
    </row>
    <row r="83" spans="1:20" ht="16.5" thickBot="1">
      <c r="A83" s="20"/>
      <c r="B83" s="48" t="s">
        <v>144</v>
      </c>
      <c r="C83" s="203"/>
      <c r="D83" s="203"/>
      <c r="E83" s="203"/>
      <c r="F83" s="203"/>
      <c r="G83" s="123">
        <f>SUM(C83:F83)</f>
        <v>0</v>
      </c>
      <c r="H83" s="201"/>
      <c r="I83" s="202"/>
      <c r="J83" s="20"/>
      <c r="K83" s="20"/>
      <c r="L83" s="20"/>
      <c r="M83" s="20"/>
      <c r="N83" s="20"/>
      <c r="O83" s="20"/>
      <c r="P83" s="20"/>
      <c r="Q83" s="20"/>
      <c r="R83" s="20"/>
      <c r="S83" s="20"/>
      <c r="T83" s="20"/>
    </row>
    <row r="84" spans="1:20" ht="16.5" thickBot="1">
      <c r="A84" s="20"/>
      <c r="B84" s="86" t="s">
        <v>21</v>
      </c>
      <c r="C84" s="147">
        <f>SUM(C81:C83)-SUM(C73:C79)</f>
        <v>0</v>
      </c>
      <c r="D84" s="147">
        <f>SUM(D81:D83)-SUM(D73:D79)</f>
        <v>0</v>
      </c>
      <c r="E84" s="147">
        <f>SUM(E81:E83)-SUM(E73:E79)</f>
        <v>0</v>
      </c>
      <c r="F84" s="147">
        <f>SUM(F81:F83)-SUM(F73:F79)</f>
        <v>0</v>
      </c>
      <c r="G84" s="147">
        <f>SUM(G73:G79)-SUM(G81:G83)</f>
        <v>0</v>
      </c>
      <c r="H84" s="138"/>
      <c r="I84" s="135"/>
      <c r="J84" s="20"/>
      <c r="K84" s="20"/>
      <c r="L84" s="20"/>
      <c r="M84" s="20"/>
      <c r="N84" s="20"/>
      <c r="O84" s="20"/>
      <c r="P84" s="20"/>
      <c r="Q84" s="20"/>
      <c r="R84" s="20"/>
      <c r="S84" s="20"/>
      <c r="T84" s="20"/>
    </row>
    <row r="85" spans="1:20">
      <c r="A85" s="20"/>
      <c r="B85" s="20"/>
      <c r="C85" s="20"/>
      <c r="D85" s="20"/>
      <c r="E85" s="20"/>
      <c r="F85" s="20"/>
      <c r="G85" s="20"/>
      <c r="H85" s="20"/>
      <c r="I85" s="20"/>
      <c r="J85" s="20"/>
      <c r="K85" s="20"/>
      <c r="L85" s="20"/>
      <c r="M85" s="20"/>
      <c r="N85" s="20"/>
      <c r="O85" s="20"/>
      <c r="P85" s="20"/>
      <c r="Q85" s="20"/>
      <c r="R85" s="20"/>
      <c r="S85" s="20"/>
      <c r="T85" s="20"/>
    </row>
    <row r="86" spans="1:20">
      <c r="A86" s="20"/>
      <c r="B86" s="20"/>
      <c r="C86" s="20"/>
      <c r="D86" s="20"/>
      <c r="E86" s="20"/>
      <c r="F86" s="20"/>
      <c r="G86" s="20"/>
      <c r="H86" s="20"/>
      <c r="I86" s="20"/>
      <c r="J86" s="20"/>
      <c r="K86" s="20"/>
      <c r="L86" s="20"/>
      <c r="M86" s="20"/>
      <c r="N86" s="20"/>
      <c r="O86" s="20"/>
      <c r="P86" s="20"/>
      <c r="Q86" s="20"/>
      <c r="R86" s="20"/>
      <c r="S86" s="20"/>
      <c r="T86" s="20"/>
    </row>
    <row r="87" spans="1:20">
      <c r="A87" s="20"/>
      <c r="B87" s="20"/>
      <c r="C87" s="20"/>
      <c r="D87" s="20"/>
      <c r="E87" s="20"/>
      <c r="F87" s="20"/>
      <c r="G87" s="20"/>
      <c r="H87" s="20"/>
      <c r="I87" s="20"/>
      <c r="J87" s="20"/>
      <c r="K87" s="20"/>
      <c r="L87" s="20"/>
      <c r="M87" s="20"/>
      <c r="N87" s="20"/>
      <c r="O87" s="20"/>
      <c r="P87" s="20"/>
      <c r="Q87" s="20"/>
      <c r="R87" s="20"/>
      <c r="S87" s="20"/>
      <c r="T87" s="20"/>
    </row>
    <row r="88" spans="1:20">
      <c r="A88" s="20"/>
      <c r="B88" s="20"/>
      <c r="C88" s="20"/>
      <c r="D88" s="20"/>
      <c r="E88" s="20"/>
      <c r="F88" s="20"/>
      <c r="G88" s="20"/>
      <c r="H88" s="20"/>
      <c r="I88" s="20"/>
      <c r="J88" s="20"/>
      <c r="K88" s="20"/>
      <c r="L88" s="20"/>
      <c r="M88" s="20"/>
      <c r="N88" s="20"/>
      <c r="O88" s="20"/>
      <c r="P88" s="20"/>
      <c r="Q88" s="20"/>
      <c r="R88" s="20"/>
      <c r="S88" s="20"/>
      <c r="T88" s="20"/>
    </row>
    <row r="89" spans="1:20">
      <c r="A89" s="20"/>
      <c r="B89" s="20"/>
      <c r="C89" s="20"/>
      <c r="D89" s="20"/>
      <c r="E89" s="20"/>
      <c r="F89" s="20"/>
      <c r="G89" s="20"/>
      <c r="H89" s="20"/>
      <c r="I89" s="20"/>
      <c r="J89" s="20"/>
      <c r="K89" s="20"/>
      <c r="L89" s="20"/>
      <c r="M89" s="20"/>
      <c r="N89" s="20"/>
      <c r="O89" s="20"/>
      <c r="P89" s="20"/>
      <c r="Q89" s="20"/>
      <c r="R89" s="20"/>
      <c r="S89" s="20"/>
      <c r="T89" s="20"/>
    </row>
    <row r="90" spans="1:20">
      <c r="A90" s="20"/>
      <c r="B90" s="20"/>
      <c r="C90" s="20"/>
      <c r="D90" s="20"/>
      <c r="E90" s="20"/>
      <c r="F90" s="20"/>
      <c r="G90" s="20"/>
      <c r="H90" s="20"/>
      <c r="I90" s="20"/>
      <c r="J90" s="20"/>
      <c r="K90" s="20"/>
      <c r="L90" s="20"/>
      <c r="M90" s="20"/>
      <c r="N90" s="20"/>
      <c r="O90" s="20"/>
      <c r="P90" s="20"/>
      <c r="Q90" s="20"/>
      <c r="R90" s="20"/>
      <c r="S90" s="20"/>
      <c r="T90" s="20"/>
    </row>
    <row r="91" spans="1:20">
      <c r="A91" s="20"/>
      <c r="B91" s="20"/>
      <c r="C91" s="20"/>
      <c r="D91" s="20"/>
      <c r="E91" s="20"/>
      <c r="F91" s="20"/>
      <c r="G91" s="20"/>
      <c r="H91" s="20"/>
      <c r="I91" s="20"/>
      <c r="J91" s="20"/>
      <c r="K91" s="20"/>
      <c r="L91" s="20"/>
      <c r="M91" s="20"/>
      <c r="N91" s="20"/>
      <c r="O91" s="20"/>
      <c r="P91" s="20"/>
      <c r="Q91" s="20"/>
      <c r="R91" s="20"/>
      <c r="S91" s="20"/>
      <c r="T91" s="20"/>
    </row>
    <row r="92" spans="1:20">
      <c r="A92" s="20"/>
      <c r="B92" s="20"/>
      <c r="C92" s="20"/>
      <c r="D92" s="20"/>
      <c r="E92" s="20"/>
      <c r="F92" s="20"/>
      <c r="G92" s="20"/>
      <c r="H92" s="20"/>
      <c r="I92" s="20"/>
      <c r="J92" s="20"/>
      <c r="K92" s="20"/>
      <c r="L92" s="20"/>
      <c r="M92" s="20"/>
      <c r="N92" s="20"/>
      <c r="O92" s="20"/>
      <c r="P92" s="20"/>
      <c r="Q92" s="20"/>
      <c r="R92" s="20"/>
      <c r="S92" s="20"/>
      <c r="T92" s="20"/>
    </row>
    <row r="93" spans="1:20">
      <c r="A93" s="20"/>
      <c r="B93" s="20"/>
      <c r="C93" s="20"/>
      <c r="D93" s="20"/>
      <c r="E93" s="20"/>
      <c r="F93" s="20"/>
      <c r="G93" s="20"/>
      <c r="H93" s="20"/>
      <c r="I93" s="20"/>
      <c r="J93" s="20"/>
      <c r="K93" s="20"/>
      <c r="L93" s="20"/>
      <c r="M93" s="20"/>
      <c r="N93" s="20"/>
      <c r="O93" s="20"/>
      <c r="P93" s="20"/>
      <c r="Q93" s="20"/>
      <c r="R93" s="20"/>
      <c r="S93" s="20"/>
      <c r="T93" s="20"/>
    </row>
    <row r="94" spans="1:20">
      <c r="A94" s="20"/>
      <c r="B94" s="20"/>
      <c r="C94" s="20"/>
      <c r="D94" s="20"/>
      <c r="E94" s="20"/>
      <c r="F94" s="20"/>
      <c r="G94" s="20"/>
      <c r="H94" s="20"/>
      <c r="I94" s="20"/>
      <c r="J94" s="20"/>
      <c r="K94" s="20"/>
      <c r="L94" s="20"/>
      <c r="M94" s="20"/>
      <c r="N94" s="20"/>
      <c r="O94" s="20"/>
      <c r="P94" s="20"/>
      <c r="Q94" s="20"/>
      <c r="R94" s="20"/>
      <c r="S94" s="20"/>
      <c r="T94" s="20"/>
    </row>
    <row r="95" spans="1:20">
      <c r="A95" s="20"/>
      <c r="B95" s="20"/>
      <c r="C95" s="20"/>
      <c r="D95" s="20"/>
      <c r="E95" s="20"/>
      <c r="F95" s="20"/>
      <c r="G95" s="20"/>
      <c r="H95" s="20"/>
      <c r="I95" s="20"/>
      <c r="J95" s="20"/>
      <c r="K95" s="20"/>
      <c r="L95" s="20"/>
      <c r="M95" s="20"/>
      <c r="N95" s="20"/>
      <c r="O95" s="20"/>
      <c r="P95" s="20"/>
      <c r="Q95" s="20"/>
      <c r="R95" s="20"/>
      <c r="S95" s="20"/>
      <c r="T95" s="20"/>
    </row>
    <row r="96" spans="1:20">
      <c r="A96" s="20"/>
      <c r="B96" s="20"/>
      <c r="C96" s="20"/>
      <c r="D96" s="20"/>
      <c r="E96" s="20"/>
      <c r="F96" s="20"/>
      <c r="G96" s="20"/>
      <c r="H96" s="20"/>
      <c r="I96" s="20"/>
      <c r="J96" s="20"/>
      <c r="K96" s="20"/>
      <c r="L96" s="20"/>
      <c r="M96" s="20"/>
      <c r="N96" s="20"/>
      <c r="O96" s="20"/>
      <c r="P96" s="20"/>
      <c r="Q96" s="20"/>
      <c r="R96" s="20"/>
      <c r="S96" s="20"/>
      <c r="T96" s="20"/>
    </row>
    <row r="97" spans="1:20">
      <c r="A97" s="20"/>
      <c r="B97" s="20"/>
      <c r="C97" s="20"/>
      <c r="D97" s="20"/>
      <c r="E97" s="20"/>
      <c r="F97" s="20"/>
      <c r="G97" s="20"/>
      <c r="H97" s="20"/>
      <c r="I97" s="20"/>
      <c r="J97" s="20"/>
      <c r="K97" s="20"/>
      <c r="L97" s="20"/>
      <c r="M97" s="20"/>
      <c r="N97" s="20"/>
      <c r="O97" s="20"/>
      <c r="P97" s="20"/>
      <c r="Q97" s="20"/>
      <c r="R97" s="20"/>
      <c r="S97" s="20"/>
      <c r="T97" s="20"/>
    </row>
    <row r="98" spans="1:20">
      <c r="A98" s="20"/>
      <c r="B98" s="20"/>
      <c r="C98" s="20"/>
      <c r="D98" s="20"/>
      <c r="E98" s="20"/>
      <c r="F98" s="20"/>
      <c r="G98" s="20"/>
      <c r="H98" s="20"/>
      <c r="I98" s="20"/>
      <c r="J98" s="20"/>
      <c r="K98" s="20"/>
      <c r="L98" s="20"/>
      <c r="M98" s="20"/>
      <c r="N98" s="20"/>
      <c r="O98" s="20"/>
      <c r="P98" s="20"/>
      <c r="Q98" s="20"/>
      <c r="R98" s="20"/>
      <c r="S98" s="20"/>
      <c r="T98" s="20"/>
    </row>
    <row r="99" spans="1:20">
      <c r="A99" s="20"/>
      <c r="B99" s="20"/>
      <c r="C99" s="20"/>
      <c r="D99" s="20"/>
      <c r="E99" s="20"/>
      <c r="F99" s="20"/>
      <c r="G99" s="20"/>
      <c r="H99" s="20"/>
      <c r="I99" s="20"/>
      <c r="J99" s="20"/>
      <c r="K99" s="20"/>
      <c r="L99" s="20"/>
      <c r="M99" s="20"/>
      <c r="N99" s="20"/>
      <c r="O99" s="20"/>
      <c r="P99" s="20"/>
      <c r="Q99" s="20"/>
      <c r="R99" s="20"/>
      <c r="S99" s="20"/>
      <c r="T99" s="20"/>
    </row>
    <row r="100" spans="1:20">
      <c r="A100" s="20"/>
      <c r="B100" s="20"/>
      <c r="C100" s="20"/>
      <c r="D100" s="20"/>
      <c r="E100" s="20"/>
      <c r="F100" s="20"/>
      <c r="G100" s="20"/>
      <c r="H100" s="20"/>
      <c r="I100" s="20"/>
      <c r="J100" s="20"/>
      <c r="K100" s="20"/>
      <c r="L100" s="20"/>
      <c r="M100" s="20"/>
      <c r="N100" s="20"/>
      <c r="O100" s="20"/>
      <c r="P100" s="20"/>
      <c r="Q100" s="20"/>
      <c r="R100" s="20"/>
      <c r="S100" s="20"/>
      <c r="T100" s="20"/>
    </row>
  </sheetData>
  <sheetProtection password="D01A" sheet="1"/>
  <mergeCells count="1">
    <mergeCell ref="D5:E5"/>
  </mergeCells>
  <pageMargins left="0.70866141732283472" right="0.70866141732283472" top="0.43" bottom="0.45" header="0.31496062992125984" footer="0.31496062992125984"/>
  <pageSetup paperSize="9" scale="42" orientation="landscape" r:id="rId1"/>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AC160"/>
  <sheetViews>
    <sheetView zoomScale="70" zoomScaleNormal="70" workbookViewId="0">
      <selection activeCell="F15" sqref="F15"/>
    </sheetView>
  </sheetViews>
  <sheetFormatPr defaultRowHeight="15"/>
  <cols>
    <col min="1" max="1" width="1.5703125" customWidth="1"/>
    <col min="2" max="2" width="28.5703125" customWidth="1"/>
    <col min="3" max="3" width="13.5703125" customWidth="1"/>
    <col min="4" max="4" width="12.85546875" customWidth="1"/>
    <col min="5" max="5" width="12.140625" customWidth="1"/>
    <col min="6" max="6" width="12.85546875" customWidth="1"/>
    <col min="7" max="7" width="12.28515625" customWidth="1"/>
    <col min="8" max="8" width="0.7109375" customWidth="1"/>
    <col min="9" max="9" width="13.42578125" customWidth="1"/>
    <col min="10" max="10" width="13.7109375" customWidth="1"/>
    <col min="11" max="12" width="12.28515625" customWidth="1"/>
    <col min="13" max="13" width="13.85546875" customWidth="1"/>
    <col min="14" max="14" width="23.28515625" customWidth="1"/>
    <col min="15" max="15" width="1.140625" customWidth="1"/>
  </cols>
  <sheetData>
    <row r="1" spans="1:29" ht="9"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21">
      <c r="A2" s="20"/>
      <c r="B2" s="20"/>
      <c r="C2" s="20"/>
      <c r="D2" s="51" t="s">
        <v>57</v>
      </c>
      <c r="E2" s="52"/>
      <c r="F2" s="52"/>
      <c r="G2" s="20"/>
      <c r="H2" s="20"/>
      <c r="I2" s="20"/>
      <c r="J2" s="20"/>
      <c r="K2" s="20"/>
      <c r="L2" s="20"/>
      <c r="M2" s="20"/>
      <c r="N2" s="20"/>
      <c r="O2" s="20"/>
      <c r="P2" s="20"/>
      <c r="Q2" s="20"/>
      <c r="R2" s="20"/>
      <c r="S2" s="20"/>
      <c r="T2" s="20"/>
      <c r="U2" s="20"/>
      <c r="V2" s="20"/>
      <c r="W2" s="20"/>
      <c r="X2" s="20"/>
      <c r="Y2" s="20"/>
      <c r="Z2" s="20"/>
      <c r="AA2" s="20"/>
      <c r="AB2" s="20"/>
      <c r="AC2" s="20"/>
    </row>
    <row r="3" spans="1:29" ht="15.75">
      <c r="A3" s="20"/>
      <c r="B3" s="20"/>
      <c r="C3" s="20"/>
      <c r="D3" s="41"/>
      <c r="E3" s="20"/>
      <c r="F3" s="20"/>
      <c r="G3" s="20"/>
      <c r="H3" s="20"/>
      <c r="I3" s="20"/>
      <c r="J3" s="20"/>
      <c r="K3" s="20"/>
      <c r="L3" s="20"/>
      <c r="M3" s="20"/>
      <c r="N3" s="20"/>
      <c r="O3" s="20"/>
      <c r="P3" s="20"/>
      <c r="Q3" s="20"/>
      <c r="R3" s="20"/>
      <c r="S3" s="20"/>
      <c r="T3" s="20"/>
      <c r="U3" s="20"/>
      <c r="V3" s="20"/>
      <c r="W3" s="20"/>
      <c r="X3" s="20"/>
      <c r="Y3" s="20"/>
      <c r="Z3" s="20"/>
      <c r="AA3" s="20"/>
      <c r="AB3" s="20"/>
      <c r="AC3" s="20"/>
    </row>
    <row r="4" spans="1:29" ht="15.75">
      <c r="A4" s="20"/>
      <c r="B4" s="41"/>
      <c r="C4" s="41"/>
      <c r="D4" s="46" t="s">
        <v>69</v>
      </c>
      <c r="E4" s="402">
        <f>'Försättsblad-börja här'!C7</f>
        <v>0</v>
      </c>
      <c r="F4" s="468"/>
      <c r="G4" s="469"/>
      <c r="H4" s="41"/>
      <c r="I4" s="41"/>
      <c r="J4" s="41"/>
      <c r="K4" s="46" t="s">
        <v>71</v>
      </c>
      <c r="L4" s="242">
        <f>'Försättsblad-börja här'!G7</f>
        <v>0</v>
      </c>
      <c r="M4" s="41"/>
      <c r="N4" s="41"/>
      <c r="O4" s="20"/>
      <c r="P4" s="20"/>
      <c r="Q4" s="20"/>
      <c r="R4" s="20"/>
      <c r="S4" s="20"/>
      <c r="T4" s="20"/>
      <c r="U4" s="20"/>
      <c r="V4" s="20"/>
      <c r="W4" s="20"/>
      <c r="X4" s="20"/>
      <c r="Y4" s="20"/>
      <c r="Z4" s="20"/>
      <c r="AA4" s="20"/>
      <c r="AB4" s="20"/>
      <c r="AC4" s="20"/>
    </row>
    <row r="5" spans="1:29" ht="19.5">
      <c r="A5" s="20"/>
      <c r="B5" s="87" t="s">
        <v>94</v>
      </c>
      <c r="C5" s="41"/>
      <c r="D5" s="41"/>
      <c r="E5" s="41"/>
      <c r="F5" s="41"/>
      <c r="G5" s="41"/>
      <c r="H5" s="41"/>
      <c r="I5" s="41"/>
      <c r="J5" s="41"/>
      <c r="K5" s="41"/>
      <c r="L5" s="41"/>
      <c r="M5" s="41"/>
      <c r="N5" s="54"/>
      <c r="O5" s="20"/>
      <c r="P5" s="20"/>
      <c r="Q5" s="20"/>
      <c r="R5" s="20"/>
      <c r="S5" s="20"/>
      <c r="T5" s="20"/>
      <c r="U5" s="20"/>
      <c r="V5" s="20"/>
      <c r="W5" s="20"/>
      <c r="X5" s="20"/>
      <c r="Y5" s="20"/>
      <c r="Z5" s="20"/>
      <c r="AA5" s="20"/>
      <c r="AB5" s="20"/>
      <c r="AC5" s="20"/>
    </row>
    <row r="6" spans="1:29" ht="15.75">
      <c r="A6" s="20"/>
      <c r="B6" s="52" t="s">
        <v>151</v>
      </c>
      <c r="C6" s="41"/>
      <c r="D6" s="41"/>
      <c r="E6" s="41"/>
      <c r="F6" s="41"/>
      <c r="G6" s="41"/>
      <c r="H6" s="41"/>
      <c r="I6" s="41"/>
      <c r="J6" s="41"/>
      <c r="K6" s="41"/>
      <c r="L6" s="41"/>
      <c r="M6" s="20"/>
      <c r="N6" s="41"/>
      <c r="O6" s="20"/>
      <c r="P6" s="20"/>
      <c r="Q6" s="20"/>
      <c r="R6" s="20"/>
      <c r="S6" s="20"/>
      <c r="T6" s="20"/>
      <c r="U6" s="20"/>
      <c r="V6" s="20"/>
      <c r="W6" s="20"/>
      <c r="X6" s="20"/>
      <c r="Y6" s="20"/>
      <c r="Z6" s="20"/>
      <c r="AA6" s="20"/>
      <c r="AB6" s="20"/>
      <c r="AC6" s="20"/>
    </row>
    <row r="7" spans="1:29" ht="2.25" customHeight="1" thickBot="1">
      <c r="A7" s="20"/>
      <c r="B7" s="41"/>
      <c r="C7" s="41"/>
      <c r="D7" s="41"/>
      <c r="E7" s="41"/>
      <c r="F7" s="41"/>
      <c r="G7" s="41"/>
      <c r="H7" s="41"/>
      <c r="I7" s="41"/>
      <c r="J7" s="41"/>
      <c r="K7" s="41"/>
      <c r="L7" s="41"/>
      <c r="M7" s="20"/>
      <c r="N7" s="41"/>
      <c r="O7" s="20"/>
      <c r="P7" s="20"/>
      <c r="Q7" s="20"/>
      <c r="R7" s="20"/>
      <c r="S7" s="20"/>
      <c r="T7" s="20"/>
      <c r="U7" s="20"/>
      <c r="V7" s="20"/>
      <c r="W7" s="20"/>
      <c r="X7" s="20"/>
      <c r="Y7" s="20"/>
      <c r="Z7" s="20"/>
      <c r="AA7" s="20"/>
      <c r="AB7" s="20"/>
      <c r="AC7" s="20"/>
    </row>
    <row r="8" spans="1:29" ht="15.75">
      <c r="A8" s="20"/>
      <c r="B8" s="42" t="s">
        <v>158</v>
      </c>
      <c r="C8" s="44"/>
      <c r="D8" s="34" t="s">
        <v>87</v>
      </c>
      <c r="E8" s="34" t="s">
        <v>8</v>
      </c>
      <c r="F8" s="34" t="s">
        <v>108</v>
      </c>
      <c r="G8" s="429" t="s">
        <v>109</v>
      </c>
      <c r="H8" s="454"/>
      <c r="I8" s="34" t="s">
        <v>16</v>
      </c>
      <c r="J8" s="455" t="s">
        <v>3</v>
      </c>
      <c r="K8" s="456"/>
      <c r="L8" s="457"/>
      <c r="M8" s="20"/>
      <c r="N8" s="20"/>
      <c r="O8" s="20"/>
      <c r="P8" s="20"/>
      <c r="Q8" s="20"/>
      <c r="R8" s="20"/>
      <c r="S8" s="20"/>
      <c r="T8" s="20"/>
      <c r="U8" s="20"/>
      <c r="V8" s="20"/>
      <c r="W8" s="20"/>
      <c r="X8" s="20"/>
      <c r="Y8" s="20"/>
      <c r="Z8" s="20"/>
      <c r="AA8" s="20"/>
      <c r="AB8" s="20"/>
    </row>
    <row r="9" spans="1:29" ht="16.5" thickBot="1">
      <c r="A9" s="20"/>
      <c r="B9" s="43"/>
      <c r="C9" s="35" t="s">
        <v>105</v>
      </c>
      <c r="D9" s="35" t="s">
        <v>249</v>
      </c>
      <c r="E9" s="35" t="s">
        <v>249</v>
      </c>
      <c r="F9" s="35" t="s">
        <v>249</v>
      </c>
      <c r="G9" s="458" t="s">
        <v>249</v>
      </c>
      <c r="H9" s="459"/>
      <c r="I9" s="35" t="s">
        <v>110</v>
      </c>
      <c r="J9" s="460"/>
      <c r="K9" s="461"/>
      <c r="L9" s="462"/>
      <c r="M9" s="20"/>
      <c r="N9" s="20"/>
      <c r="O9" s="20"/>
      <c r="P9" s="20"/>
      <c r="Q9" s="20"/>
      <c r="R9" s="20"/>
      <c r="S9" s="20"/>
      <c r="T9" s="20"/>
      <c r="U9" s="20"/>
      <c r="V9" s="20"/>
      <c r="W9" s="20"/>
      <c r="X9" s="20"/>
      <c r="Y9" s="20"/>
      <c r="Z9" s="20"/>
      <c r="AA9" s="20"/>
      <c r="AB9" s="20"/>
    </row>
    <row r="10" spans="1:29" ht="18.75">
      <c r="A10" s="20"/>
      <c r="B10" s="48" t="s">
        <v>13</v>
      </c>
      <c r="C10" s="121" t="s">
        <v>150</v>
      </c>
      <c r="D10" s="204"/>
      <c r="E10" s="205"/>
      <c r="F10" s="205"/>
      <c r="G10" s="463">
        <f t="shared" ref="G10:G19" si="0">E10-F10</f>
        <v>0</v>
      </c>
      <c r="H10" s="464"/>
      <c r="I10" s="211"/>
      <c r="J10" s="465"/>
      <c r="K10" s="466"/>
      <c r="L10" s="467"/>
      <c r="M10" s="20"/>
      <c r="N10" s="20"/>
      <c r="O10" s="20"/>
      <c r="P10" s="20"/>
      <c r="Q10" s="20"/>
      <c r="R10" s="20"/>
      <c r="S10" s="20"/>
      <c r="T10" s="20"/>
      <c r="U10" s="20"/>
      <c r="V10" s="20"/>
      <c r="W10" s="20"/>
      <c r="X10" s="20"/>
      <c r="Y10" s="20"/>
      <c r="Z10" s="20"/>
      <c r="AA10" s="20"/>
      <c r="AB10" s="20"/>
    </row>
    <row r="11" spans="1:29" ht="15.75">
      <c r="A11" s="20"/>
      <c r="B11" s="48" t="s">
        <v>152</v>
      </c>
      <c r="C11" s="121" t="s">
        <v>106</v>
      </c>
      <c r="D11" s="206"/>
      <c r="E11" s="207"/>
      <c r="F11" s="207"/>
      <c r="G11" s="444">
        <f t="shared" si="0"/>
        <v>0</v>
      </c>
      <c r="H11" s="445"/>
      <c r="I11" s="200"/>
      <c r="J11" s="446"/>
      <c r="K11" s="447"/>
      <c r="L11" s="448"/>
      <c r="M11" s="20"/>
      <c r="N11" s="20"/>
      <c r="O11" s="20"/>
      <c r="P11" s="20"/>
      <c r="Q11" s="20"/>
      <c r="R11" s="20"/>
      <c r="S11" s="20"/>
      <c r="T11" s="20"/>
      <c r="U11" s="20"/>
      <c r="V11" s="20"/>
      <c r="W11" s="20"/>
      <c r="X11" s="20"/>
      <c r="Y11" s="20"/>
      <c r="Z11" s="20"/>
      <c r="AA11" s="20"/>
      <c r="AB11" s="20"/>
    </row>
    <row r="12" spans="1:29" ht="15.75">
      <c r="A12" s="20"/>
      <c r="B12" s="48" t="s">
        <v>153</v>
      </c>
      <c r="C12" s="121" t="s">
        <v>106</v>
      </c>
      <c r="D12" s="206"/>
      <c r="E12" s="207"/>
      <c r="F12" s="207"/>
      <c r="G12" s="444">
        <f t="shared" si="0"/>
        <v>0</v>
      </c>
      <c r="H12" s="445"/>
      <c r="I12" s="200"/>
      <c r="J12" s="446"/>
      <c r="K12" s="447"/>
      <c r="L12" s="448"/>
      <c r="M12" s="20"/>
      <c r="N12" s="20"/>
      <c r="O12" s="20"/>
      <c r="P12" s="20"/>
      <c r="Q12" s="20"/>
      <c r="R12" s="20"/>
      <c r="S12" s="20"/>
      <c r="T12" s="20"/>
      <c r="U12" s="20"/>
      <c r="V12" s="20"/>
      <c r="W12" s="20"/>
      <c r="X12" s="20"/>
      <c r="Y12" s="20"/>
      <c r="Z12" s="20"/>
      <c r="AA12" s="20"/>
      <c r="AB12" s="20"/>
    </row>
    <row r="13" spans="1:29" ht="18.75">
      <c r="A13" s="20"/>
      <c r="B13" s="48" t="s">
        <v>111</v>
      </c>
      <c r="C13" s="121" t="s">
        <v>150</v>
      </c>
      <c r="D13" s="206"/>
      <c r="E13" s="207"/>
      <c r="F13" s="207"/>
      <c r="G13" s="444">
        <f t="shared" si="0"/>
        <v>0</v>
      </c>
      <c r="H13" s="445"/>
      <c r="I13" s="200"/>
      <c r="J13" s="446"/>
      <c r="K13" s="447"/>
      <c r="L13" s="448"/>
      <c r="M13" s="20"/>
      <c r="N13" s="20"/>
      <c r="O13" s="20"/>
      <c r="P13" s="20"/>
      <c r="Q13" s="20"/>
      <c r="R13" s="20"/>
      <c r="S13" s="20"/>
      <c r="T13" s="20"/>
      <c r="U13" s="20"/>
      <c r="V13" s="20"/>
      <c r="W13" s="20"/>
      <c r="X13" s="20"/>
      <c r="Y13" s="20"/>
      <c r="Z13" s="20"/>
      <c r="AA13" s="20"/>
      <c r="AB13" s="20"/>
    </row>
    <row r="14" spans="1:29" ht="15.75">
      <c r="A14" s="20"/>
      <c r="B14" s="48" t="s">
        <v>103</v>
      </c>
      <c r="C14" s="121" t="s">
        <v>107</v>
      </c>
      <c r="D14" s="200"/>
      <c r="E14" s="207"/>
      <c r="F14" s="207"/>
      <c r="G14" s="444">
        <f t="shared" si="0"/>
        <v>0</v>
      </c>
      <c r="H14" s="445"/>
      <c r="I14" s="200"/>
      <c r="J14" s="446"/>
      <c r="K14" s="447"/>
      <c r="L14" s="448"/>
      <c r="M14" s="20"/>
      <c r="N14" s="20"/>
      <c r="O14" s="20"/>
      <c r="P14" s="20"/>
      <c r="Q14" s="20"/>
      <c r="R14" s="20"/>
      <c r="S14" s="20"/>
      <c r="T14" s="20"/>
      <c r="U14" s="20"/>
      <c r="V14" s="20"/>
      <c r="W14" s="20"/>
      <c r="X14" s="20"/>
      <c r="Y14" s="20"/>
      <c r="Z14" s="20"/>
      <c r="AA14" s="20"/>
      <c r="AB14" s="20"/>
    </row>
    <row r="15" spans="1:29" ht="15.75">
      <c r="A15" s="20"/>
      <c r="B15" s="48" t="s">
        <v>104</v>
      </c>
      <c r="C15" s="121" t="s">
        <v>107</v>
      </c>
      <c r="D15" s="200"/>
      <c r="E15" s="207"/>
      <c r="F15" s="207"/>
      <c r="G15" s="444">
        <f t="shared" si="0"/>
        <v>0</v>
      </c>
      <c r="H15" s="445"/>
      <c r="I15" s="200"/>
      <c r="J15" s="446"/>
      <c r="K15" s="447"/>
      <c r="L15" s="448"/>
      <c r="M15" s="20"/>
      <c r="N15" s="20"/>
      <c r="O15" s="20"/>
      <c r="P15" s="20"/>
      <c r="Q15" s="20"/>
      <c r="R15" s="20"/>
      <c r="S15" s="20"/>
      <c r="T15" s="20"/>
      <c r="U15" s="20"/>
      <c r="V15" s="20"/>
      <c r="W15" s="20"/>
      <c r="X15" s="20"/>
      <c r="Y15" s="20"/>
      <c r="Z15" s="20"/>
      <c r="AA15" s="20"/>
      <c r="AB15" s="20"/>
    </row>
    <row r="16" spans="1:29" ht="18.75">
      <c r="A16" s="20"/>
      <c r="B16" s="48" t="s">
        <v>162</v>
      </c>
      <c r="C16" s="121" t="s">
        <v>154</v>
      </c>
      <c r="D16" s="200"/>
      <c r="E16" s="207"/>
      <c r="F16" s="207"/>
      <c r="G16" s="444">
        <f t="shared" si="0"/>
        <v>0</v>
      </c>
      <c r="H16" s="445"/>
      <c r="I16" s="200"/>
      <c r="J16" s="446"/>
      <c r="K16" s="447"/>
      <c r="L16" s="448"/>
      <c r="M16" s="20"/>
      <c r="N16" s="20"/>
      <c r="O16" s="20"/>
      <c r="P16" s="20"/>
      <c r="Q16" s="20"/>
      <c r="R16" s="20"/>
      <c r="S16" s="20"/>
      <c r="T16" s="20"/>
      <c r="U16" s="20"/>
      <c r="V16" s="20"/>
      <c r="W16" s="20"/>
      <c r="X16" s="20"/>
      <c r="Y16" s="20"/>
      <c r="Z16" s="20"/>
      <c r="AA16" s="20"/>
      <c r="AB16" s="20"/>
    </row>
    <row r="17" spans="1:29" ht="18.75">
      <c r="A17" s="20"/>
      <c r="B17" s="48" t="s">
        <v>163</v>
      </c>
      <c r="C17" s="121" t="s">
        <v>154</v>
      </c>
      <c r="D17" s="200"/>
      <c r="E17" s="207"/>
      <c r="F17" s="207"/>
      <c r="G17" s="444">
        <f t="shared" si="0"/>
        <v>0</v>
      </c>
      <c r="H17" s="445"/>
      <c r="I17" s="200"/>
      <c r="J17" s="446"/>
      <c r="K17" s="447"/>
      <c r="L17" s="448"/>
      <c r="M17" s="20"/>
      <c r="N17" s="20"/>
      <c r="O17" s="20"/>
      <c r="P17" s="20"/>
      <c r="Q17" s="20"/>
      <c r="R17" s="20"/>
      <c r="S17" s="20"/>
      <c r="T17" s="20"/>
      <c r="U17" s="20"/>
      <c r="V17" s="20"/>
      <c r="W17" s="20"/>
      <c r="X17" s="20"/>
      <c r="Y17" s="20"/>
      <c r="Z17" s="20"/>
      <c r="AA17" s="20"/>
      <c r="AB17" s="20"/>
    </row>
    <row r="18" spans="1:29" ht="18.75">
      <c r="A18" s="20"/>
      <c r="B18" s="48" t="s">
        <v>211</v>
      </c>
      <c r="C18" s="122" t="s">
        <v>156</v>
      </c>
      <c r="D18" s="208"/>
      <c r="E18" s="209"/>
      <c r="F18" s="209"/>
      <c r="G18" s="444">
        <f t="shared" si="0"/>
        <v>0</v>
      </c>
      <c r="H18" s="445"/>
      <c r="I18" s="208"/>
      <c r="J18" s="446"/>
      <c r="K18" s="447"/>
      <c r="L18" s="448"/>
      <c r="M18" s="20"/>
      <c r="N18" s="20"/>
      <c r="O18" s="20"/>
      <c r="P18" s="20"/>
      <c r="Q18" s="20"/>
      <c r="R18" s="20"/>
      <c r="S18" s="20"/>
      <c r="T18" s="20"/>
      <c r="U18" s="20"/>
      <c r="V18" s="20"/>
      <c r="W18" s="20"/>
      <c r="X18" s="20"/>
      <c r="Y18" s="20"/>
      <c r="Z18" s="20"/>
      <c r="AA18" s="20"/>
      <c r="AB18" s="20"/>
    </row>
    <row r="19" spans="1:29" ht="16.5" thickBot="1">
      <c r="A19" s="20"/>
      <c r="B19" s="49" t="s">
        <v>149</v>
      </c>
      <c r="C19" s="203"/>
      <c r="D19" s="203"/>
      <c r="E19" s="210"/>
      <c r="F19" s="210"/>
      <c r="G19" s="449">
        <f t="shared" si="0"/>
        <v>0</v>
      </c>
      <c r="H19" s="450"/>
      <c r="I19" s="203"/>
      <c r="J19" s="451"/>
      <c r="K19" s="452"/>
      <c r="L19" s="453"/>
      <c r="M19" s="20"/>
      <c r="N19" s="20"/>
      <c r="O19" s="20"/>
      <c r="P19" s="20"/>
      <c r="Q19" s="20"/>
      <c r="R19" s="20"/>
      <c r="S19" s="20"/>
      <c r="T19" s="20"/>
      <c r="U19" s="20"/>
      <c r="V19" s="20"/>
      <c r="W19" s="20"/>
      <c r="X19" s="20"/>
      <c r="Y19" s="20"/>
      <c r="Z19" s="20"/>
      <c r="AA19" s="20"/>
      <c r="AB19" s="20"/>
    </row>
    <row r="20" spans="1:29" ht="6"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row>
    <row r="21" spans="1:29" ht="15.75">
      <c r="A21" s="20"/>
      <c r="B21" s="52" t="s">
        <v>155</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29" ht="3" customHeight="1" thickBo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row>
    <row r="23" spans="1:29" ht="15.75">
      <c r="A23" s="20"/>
      <c r="B23" s="149" t="s">
        <v>159</v>
      </c>
      <c r="C23" s="154"/>
      <c r="D23" s="44" t="s">
        <v>87</v>
      </c>
      <c r="E23" s="44" t="s">
        <v>58</v>
      </c>
      <c r="F23" s="44" t="s">
        <v>59</v>
      </c>
      <c r="G23" s="44" t="s">
        <v>16</v>
      </c>
      <c r="H23" s="44"/>
      <c r="I23" s="44" t="str">
        <f t="shared" ref="I23:L24" si="1">D23</f>
        <v>Sveby</v>
      </c>
      <c r="J23" s="44" t="str">
        <f t="shared" si="1"/>
        <v xml:space="preserve">Beräknad </v>
      </c>
      <c r="K23" s="44" t="str">
        <f t="shared" si="1"/>
        <v>Uppmätt/</v>
      </c>
      <c r="L23" s="44" t="str">
        <f t="shared" si="1"/>
        <v>Korrigering</v>
      </c>
      <c r="M23" s="436" t="s">
        <v>3</v>
      </c>
      <c r="N23" s="437"/>
      <c r="O23" s="20"/>
      <c r="P23" s="20"/>
      <c r="Q23" s="20"/>
      <c r="R23" s="20"/>
      <c r="S23" s="20"/>
      <c r="T23" s="20"/>
      <c r="U23" s="20"/>
      <c r="V23" s="20"/>
      <c r="W23" s="20"/>
      <c r="X23" s="20"/>
      <c r="Y23" s="20"/>
      <c r="Z23" s="20"/>
      <c r="AA23" s="20"/>
      <c r="AB23" s="20"/>
      <c r="AC23" s="20"/>
    </row>
    <row r="24" spans="1:29" ht="15.75">
      <c r="A24" s="20"/>
      <c r="B24" s="150" t="s">
        <v>250</v>
      </c>
      <c r="C24" s="153"/>
      <c r="D24" s="45"/>
      <c r="E24" s="45"/>
      <c r="F24" s="45" t="s">
        <v>60</v>
      </c>
      <c r="G24" s="45" t="s">
        <v>160</v>
      </c>
      <c r="H24" s="45"/>
      <c r="I24" s="45"/>
      <c r="J24" s="45"/>
      <c r="K24" s="45" t="str">
        <f t="shared" si="1"/>
        <v>beräknad</v>
      </c>
      <c r="L24" s="45" t="str">
        <f t="shared" si="1"/>
        <v>resultat</v>
      </c>
      <c r="M24" s="438"/>
      <c r="N24" s="439"/>
      <c r="O24" s="20"/>
      <c r="P24" s="20"/>
      <c r="Q24" s="20"/>
      <c r="R24" s="20"/>
      <c r="S24" s="20"/>
      <c r="T24" s="20"/>
      <c r="U24" s="20"/>
      <c r="V24" s="20"/>
      <c r="W24" s="20"/>
      <c r="X24" s="20"/>
      <c r="Y24" s="20"/>
      <c r="Z24" s="20"/>
      <c r="AA24" s="20"/>
      <c r="AB24" s="20"/>
      <c r="AC24" s="20"/>
    </row>
    <row r="25" spans="1:29" ht="19.5" thickBot="1">
      <c r="A25" s="20"/>
      <c r="B25" s="151"/>
      <c r="C25" s="155"/>
      <c r="D25" s="35" t="s">
        <v>78</v>
      </c>
      <c r="E25" s="35" t="s">
        <v>78</v>
      </c>
      <c r="F25" s="35" t="s">
        <v>78</v>
      </c>
      <c r="G25" s="35" t="s">
        <v>78</v>
      </c>
      <c r="H25" s="105"/>
      <c r="I25" s="35" t="s">
        <v>102</v>
      </c>
      <c r="J25" s="35" t="s">
        <v>102</v>
      </c>
      <c r="K25" s="35" t="s">
        <v>102</v>
      </c>
      <c r="L25" s="35" t="s">
        <v>102</v>
      </c>
      <c r="M25" s="440"/>
      <c r="N25" s="441"/>
      <c r="O25" s="20"/>
      <c r="P25" s="20"/>
      <c r="Q25" s="20"/>
      <c r="R25" s="20"/>
      <c r="S25" s="20"/>
      <c r="T25" s="20"/>
      <c r="U25" s="20"/>
      <c r="V25" s="20"/>
      <c r="W25" s="20"/>
      <c r="X25" s="20"/>
      <c r="Y25" s="20"/>
      <c r="Z25" s="20"/>
      <c r="AA25" s="20"/>
      <c r="AB25" s="20"/>
      <c r="AC25" s="20"/>
    </row>
    <row r="26" spans="1:29" ht="15.75">
      <c r="A26" s="20"/>
      <c r="B26" s="156"/>
      <c r="C26" s="157" t="s">
        <v>53</v>
      </c>
      <c r="D26" s="212"/>
      <c r="E26" s="212"/>
      <c r="F26" s="212"/>
      <c r="G26" s="158">
        <f t="shared" ref="G26:G31" si="2">E26-F26</f>
        <v>0</v>
      </c>
      <c r="H26" s="161"/>
      <c r="I26" s="280">
        <f>D26/'Försättsblad-börja här'!$F$22</f>
        <v>0</v>
      </c>
      <c r="J26" s="280">
        <f>E26/'Försättsblad-börja här'!$F$22</f>
        <v>0</v>
      </c>
      <c r="K26" s="280">
        <f>F26/'Försättsblad-börja här'!$F$22</f>
        <v>0</v>
      </c>
      <c r="L26" s="280">
        <f>G26/'Försättsblad-börja här'!$F$22</f>
        <v>0</v>
      </c>
      <c r="M26" s="442"/>
      <c r="N26" s="443"/>
      <c r="O26" s="20"/>
      <c r="P26" s="20"/>
      <c r="Q26" s="20"/>
      <c r="R26" s="20"/>
      <c r="S26" s="20"/>
      <c r="T26" s="20"/>
      <c r="U26" s="20"/>
      <c r="V26" s="20"/>
      <c r="W26" s="20"/>
      <c r="X26" s="20"/>
      <c r="Y26" s="20"/>
      <c r="Z26" s="20"/>
      <c r="AA26" s="20"/>
      <c r="AB26" s="20"/>
      <c r="AC26" s="20"/>
    </row>
    <row r="27" spans="1:29" ht="15.75">
      <c r="A27" s="20"/>
      <c r="B27" s="159"/>
      <c r="C27" s="152" t="s">
        <v>13</v>
      </c>
      <c r="D27" s="213"/>
      <c r="E27" s="213"/>
      <c r="F27" s="207"/>
      <c r="G27" s="120">
        <f t="shared" si="2"/>
        <v>0</v>
      </c>
      <c r="H27" s="143"/>
      <c r="I27" s="281">
        <f>D27/'Försättsblad-börja här'!$F$22</f>
        <v>0</v>
      </c>
      <c r="J27" s="281">
        <f>E27/'Försättsblad-börja här'!$F$22</f>
        <v>0</v>
      </c>
      <c r="K27" s="281">
        <f>F27/'Försättsblad-börja här'!$F$22</f>
        <v>0</v>
      </c>
      <c r="L27" s="281">
        <f>G27/'Försättsblad-börja här'!$F$22</f>
        <v>0</v>
      </c>
      <c r="M27" s="434"/>
      <c r="N27" s="435"/>
      <c r="O27" s="20"/>
      <c r="P27" s="20"/>
      <c r="Q27" s="20"/>
      <c r="R27" s="20"/>
      <c r="S27" s="20"/>
      <c r="T27" s="20"/>
      <c r="U27" s="20"/>
      <c r="V27" s="20"/>
      <c r="W27" s="20"/>
      <c r="X27" s="20"/>
      <c r="Y27" s="20"/>
      <c r="Z27" s="20"/>
      <c r="AA27" s="20"/>
      <c r="AB27" s="20"/>
      <c r="AC27" s="20"/>
    </row>
    <row r="28" spans="1:29" ht="15.75">
      <c r="A28" s="20"/>
      <c r="B28" s="159"/>
      <c r="C28" s="152" t="s">
        <v>161</v>
      </c>
      <c r="D28" s="213"/>
      <c r="E28" s="213"/>
      <c r="F28" s="207"/>
      <c r="G28" s="120">
        <f t="shared" si="2"/>
        <v>0</v>
      </c>
      <c r="H28" s="143"/>
      <c r="I28" s="281">
        <f>D28/'Försättsblad-börja här'!$F$22</f>
        <v>0</v>
      </c>
      <c r="J28" s="281">
        <f>E28/'Försättsblad-börja här'!$F$22</f>
        <v>0</v>
      </c>
      <c r="K28" s="281">
        <f>F28/'Försättsblad-börja här'!$F$22</f>
        <v>0</v>
      </c>
      <c r="L28" s="281">
        <f>G28/'Försättsblad-börja här'!$F$22</f>
        <v>0</v>
      </c>
      <c r="M28" s="434"/>
      <c r="N28" s="435"/>
      <c r="O28" s="20"/>
      <c r="P28" s="20"/>
      <c r="Q28" s="20"/>
      <c r="R28" s="20"/>
      <c r="S28" s="20"/>
      <c r="T28" s="20"/>
      <c r="U28" s="20"/>
      <c r="V28" s="20"/>
      <c r="W28" s="20"/>
      <c r="X28" s="20"/>
      <c r="Y28" s="20"/>
      <c r="Z28" s="20"/>
      <c r="AA28" s="20"/>
      <c r="AB28" s="20"/>
      <c r="AC28" s="20"/>
    </row>
    <row r="29" spans="1:29" ht="15.75">
      <c r="A29" s="20"/>
      <c r="B29" s="159"/>
      <c r="C29" s="152" t="s">
        <v>180</v>
      </c>
      <c r="D29" s="213"/>
      <c r="E29" s="213"/>
      <c r="F29" s="207"/>
      <c r="G29" s="120">
        <f t="shared" si="2"/>
        <v>0</v>
      </c>
      <c r="H29" s="143"/>
      <c r="I29" s="281">
        <f>D29/'Försättsblad-börja här'!$F$22</f>
        <v>0</v>
      </c>
      <c r="J29" s="281">
        <f>E29/'Försättsblad-börja här'!$F$22</f>
        <v>0</v>
      </c>
      <c r="K29" s="281">
        <f>F29/'Försättsblad-börja här'!$F$22</f>
        <v>0</v>
      </c>
      <c r="L29" s="281">
        <f>G29/'Försättsblad-börja här'!$F$22</f>
        <v>0</v>
      </c>
      <c r="M29" s="434"/>
      <c r="N29" s="435"/>
      <c r="O29" s="20"/>
      <c r="P29" s="20"/>
      <c r="Q29" s="20"/>
      <c r="R29" s="20"/>
      <c r="S29" s="20"/>
      <c r="T29" s="20"/>
      <c r="U29" s="20"/>
      <c r="V29" s="20"/>
      <c r="W29" s="20"/>
      <c r="X29" s="20"/>
      <c r="Y29" s="20"/>
      <c r="Z29" s="20"/>
      <c r="AA29" s="20"/>
      <c r="AB29" s="20"/>
      <c r="AC29" s="20"/>
    </row>
    <row r="30" spans="1:29" ht="15.75">
      <c r="A30" s="20"/>
      <c r="B30" s="159"/>
      <c r="C30" s="152" t="s">
        <v>127</v>
      </c>
      <c r="D30" s="213"/>
      <c r="E30" s="213"/>
      <c r="F30" s="207"/>
      <c r="G30" s="120">
        <f t="shared" si="2"/>
        <v>0</v>
      </c>
      <c r="H30" s="143"/>
      <c r="I30" s="281">
        <f>D30/'Försättsblad-börja här'!$F$22</f>
        <v>0</v>
      </c>
      <c r="J30" s="281">
        <f>E30/'Försättsblad-börja här'!$F$22</f>
        <v>0</v>
      </c>
      <c r="K30" s="281">
        <f>F30/'Försättsblad-börja här'!$F$22</f>
        <v>0</v>
      </c>
      <c r="L30" s="281">
        <f>G30/'Försättsblad-börja här'!$F$22</f>
        <v>0</v>
      </c>
      <c r="M30" s="434"/>
      <c r="N30" s="435"/>
      <c r="O30" s="20"/>
      <c r="P30" s="20"/>
      <c r="Q30" s="20"/>
      <c r="R30" s="20"/>
      <c r="S30" s="20"/>
      <c r="T30" s="20"/>
      <c r="U30" s="20"/>
      <c r="V30" s="20"/>
      <c r="W30" s="20"/>
      <c r="X30" s="20"/>
      <c r="Y30" s="20"/>
      <c r="Z30" s="20"/>
      <c r="AA30" s="20"/>
      <c r="AB30" s="20"/>
      <c r="AC30" s="20"/>
    </row>
    <row r="31" spans="1:29" ht="16.5" thickBot="1">
      <c r="A31" s="20"/>
      <c r="B31" s="160"/>
      <c r="C31" s="191" t="s">
        <v>211</v>
      </c>
      <c r="D31" s="214"/>
      <c r="E31" s="214"/>
      <c r="F31" s="210"/>
      <c r="G31" s="123">
        <f t="shared" si="2"/>
        <v>0</v>
      </c>
      <c r="H31" s="162"/>
      <c r="I31" s="282">
        <f>D31/'Försättsblad-börja här'!$F$22</f>
        <v>0</v>
      </c>
      <c r="J31" s="282">
        <f>E31/'Försättsblad-börja här'!$F$22</f>
        <v>0</v>
      </c>
      <c r="K31" s="282">
        <f>F31/'Försättsblad-börja här'!$F$22</f>
        <v>0</v>
      </c>
      <c r="L31" s="282">
        <f>G31/'Försättsblad-börja här'!$F$22</f>
        <v>0</v>
      </c>
      <c r="M31" s="432"/>
      <c r="N31" s="433"/>
      <c r="O31" s="20"/>
      <c r="P31" s="20"/>
      <c r="Q31" s="20"/>
      <c r="R31" s="20"/>
      <c r="S31" s="20"/>
      <c r="T31" s="20"/>
      <c r="U31" s="20"/>
      <c r="V31" s="20"/>
      <c r="W31" s="20"/>
      <c r="X31" s="20"/>
      <c r="Y31" s="20"/>
      <c r="Z31" s="20"/>
      <c r="AA31" s="20"/>
      <c r="AB31" s="20"/>
      <c r="AC31" s="20"/>
    </row>
    <row r="32" spans="1:29"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row>
    <row r="33" spans="1:29" ht="19.5">
      <c r="A33" s="20"/>
      <c r="B33" s="87" t="s">
        <v>157</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row>
    <row r="34" spans="1:29" ht="15.75">
      <c r="A34" s="20"/>
      <c r="B34" s="52" t="s">
        <v>151</v>
      </c>
      <c r="C34" s="41"/>
      <c r="D34" s="41"/>
      <c r="E34" s="41"/>
      <c r="F34" s="41"/>
      <c r="G34" s="41"/>
      <c r="H34" s="41"/>
      <c r="I34" s="41"/>
      <c r="J34" s="41"/>
      <c r="K34" s="41"/>
      <c r="L34" s="41"/>
      <c r="M34" s="20"/>
      <c r="N34" s="41"/>
      <c r="O34" s="20"/>
      <c r="P34" s="20"/>
      <c r="Q34" s="20"/>
      <c r="R34" s="20"/>
      <c r="S34" s="20"/>
      <c r="T34" s="20"/>
      <c r="U34" s="20"/>
      <c r="V34" s="20"/>
      <c r="W34" s="20"/>
      <c r="X34" s="20"/>
      <c r="Y34" s="20"/>
      <c r="Z34" s="20"/>
      <c r="AA34" s="20"/>
      <c r="AB34" s="20"/>
      <c r="AC34" s="20"/>
    </row>
    <row r="35" spans="1:29" ht="2.25" customHeight="1" thickBot="1">
      <c r="A35" s="20"/>
      <c r="B35" s="41"/>
      <c r="C35" s="41"/>
      <c r="D35" s="41"/>
      <c r="E35" s="41"/>
      <c r="F35" s="41"/>
      <c r="G35" s="41"/>
      <c r="H35" s="41"/>
      <c r="I35" s="41"/>
      <c r="J35" s="41"/>
      <c r="K35" s="41"/>
      <c r="L35" s="41"/>
      <c r="M35" s="20"/>
      <c r="N35" s="41"/>
      <c r="O35" s="20"/>
      <c r="P35" s="20"/>
      <c r="Q35" s="20"/>
      <c r="R35" s="20"/>
      <c r="S35" s="20"/>
      <c r="T35" s="20"/>
      <c r="U35" s="20"/>
      <c r="V35" s="20"/>
      <c r="W35" s="20"/>
      <c r="X35" s="20"/>
      <c r="Y35" s="20"/>
      <c r="Z35" s="20"/>
      <c r="AA35" s="20"/>
      <c r="AB35" s="20"/>
      <c r="AC35" s="20"/>
    </row>
    <row r="36" spans="1:29" ht="15.75">
      <c r="A36" s="20"/>
      <c r="B36" s="42" t="s">
        <v>158</v>
      </c>
      <c r="C36" s="163"/>
      <c r="D36" s="34" t="s">
        <v>87</v>
      </c>
      <c r="E36" s="34" t="s">
        <v>8</v>
      </c>
      <c r="F36" s="34" t="s">
        <v>108</v>
      </c>
      <c r="G36" s="429" t="s">
        <v>109</v>
      </c>
      <c r="H36" s="454"/>
      <c r="I36" s="34" t="s">
        <v>16</v>
      </c>
      <c r="J36" s="455" t="s">
        <v>3</v>
      </c>
      <c r="K36" s="456"/>
      <c r="L36" s="457"/>
      <c r="M36" s="20"/>
      <c r="N36" s="20"/>
      <c r="O36" s="20"/>
      <c r="P36" s="20"/>
      <c r="Q36" s="20"/>
      <c r="R36" s="20"/>
      <c r="S36" s="20"/>
      <c r="T36" s="20"/>
      <c r="U36" s="20"/>
      <c r="V36" s="20"/>
      <c r="W36" s="20"/>
      <c r="X36" s="20"/>
      <c r="Y36" s="20"/>
      <c r="Z36" s="20"/>
      <c r="AA36" s="20"/>
      <c r="AB36" s="20"/>
    </row>
    <row r="37" spans="1:29" ht="16.5" thickBot="1">
      <c r="A37" s="20"/>
      <c r="B37" s="43"/>
      <c r="C37" s="35" t="s">
        <v>105</v>
      </c>
      <c r="D37" s="35" t="s">
        <v>249</v>
      </c>
      <c r="E37" s="35" t="s">
        <v>249</v>
      </c>
      <c r="F37" s="35" t="s">
        <v>249</v>
      </c>
      <c r="G37" s="458" t="s">
        <v>249</v>
      </c>
      <c r="H37" s="459"/>
      <c r="I37" s="35" t="s">
        <v>110</v>
      </c>
      <c r="J37" s="460"/>
      <c r="K37" s="461"/>
      <c r="L37" s="462"/>
      <c r="M37" s="20"/>
      <c r="N37" s="20"/>
      <c r="O37" s="20"/>
      <c r="P37" s="20"/>
      <c r="Q37" s="20"/>
      <c r="R37" s="20"/>
      <c r="S37" s="20"/>
      <c r="T37" s="20"/>
      <c r="U37" s="20"/>
      <c r="V37" s="20"/>
      <c r="W37" s="20"/>
      <c r="X37" s="20"/>
      <c r="Y37" s="20"/>
      <c r="Z37" s="20"/>
      <c r="AA37" s="20"/>
      <c r="AB37" s="20"/>
    </row>
    <row r="38" spans="1:29" ht="18.75">
      <c r="A38" s="20"/>
      <c r="B38" s="48" t="s">
        <v>13</v>
      </c>
      <c r="C38" s="121" t="s">
        <v>150</v>
      </c>
      <c r="D38" s="204"/>
      <c r="E38" s="205"/>
      <c r="F38" s="205"/>
      <c r="G38" s="463">
        <f t="shared" ref="G38:G47" si="3">E38-F38</f>
        <v>0</v>
      </c>
      <c r="H38" s="464"/>
      <c r="I38" s="211"/>
      <c r="J38" s="465"/>
      <c r="K38" s="466"/>
      <c r="L38" s="467"/>
      <c r="M38" s="20"/>
      <c r="N38" s="20"/>
      <c r="O38" s="20"/>
      <c r="P38" s="20"/>
      <c r="Q38" s="20"/>
      <c r="R38" s="20"/>
      <c r="S38" s="20"/>
      <c r="T38" s="20"/>
      <c r="U38" s="20"/>
      <c r="V38" s="20"/>
      <c r="W38" s="20"/>
      <c r="X38" s="20"/>
      <c r="Y38" s="20"/>
      <c r="Z38" s="20"/>
      <c r="AA38" s="20"/>
      <c r="AB38" s="20"/>
    </row>
    <row r="39" spans="1:29" ht="15.75">
      <c r="A39" s="20"/>
      <c r="B39" s="48" t="s">
        <v>152</v>
      </c>
      <c r="C39" s="121" t="s">
        <v>106</v>
      </c>
      <c r="D39" s="206"/>
      <c r="E39" s="207"/>
      <c r="F39" s="207"/>
      <c r="G39" s="444">
        <f t="shared" si="3"/>
        <v>0</v>
      </c>
      <c r="H39" s="445"/>
      <c r="I39" s="200"/>
      <c r="J39" s="446"/>
      <c r="K39" s="447"/>
      <c r="L39" s="448"/>
      <c r="M39" s="20"/>
      <c r="N39" s="20"/>
      <c r="O39" s="20"/>
      <c r="P39" s="20"/>
      <c r="Q39" s="20"/>
      <c r="R39" s="20"/>
      <c r="S39" s="20"/>
      <c r="T39" s="20"/>
      <c r="U39" s="20"/>
      <c r="V39" s="20"/>
      <c r="W39" s="20"/>
      <c r="X39" s="20"/>
      <c r="Y39" s="20"/>
      <c r="Z39" s="20"/>
      <c r="AA39" s="20"/>
      <c r="AB39" s="20"/>
    </row>
    <row r="40" spans="1:29" ht="15.75">
      <c r="A40" s="20"/>
      <c r="B40" s="48" t="s">
        <v>153</v>
      </c>
      <c r="C40" s="121" t="s">
        <v>106</v>
      </c>
      <c r="D40" s="206"/>
      <c r="E40" s="207"/>
      <c r="F40" s="207"/>
      <c r="G40" s="444">
        <f t="shared" si="3"/>
        <v>0</v>
      </c>
      <c r="H40" s="445"/>
      <c r="I40" s="200"/>
      <c r="J40" s="446"/>
      <c r="K40" s="447"/>
      <c r="L40" s="448"/>
      <c r="M40" s="20"/>
      <c r="N40" s="20"/>
      <c r="O40" s="20"/>
      <c r="P40" s="20"/>
      <c r="Q40" s="20"/>
      <c r="R40" s="20"/>
      <c r="S40" s="20"/>
      <c r="T40" s="20"/>
      <c r="U40" s="20"/>
      <c r="V40" s="20"/>
      <c r="W40" s="20"/>
      <c r="X40" s="20"/>
      <c r="Y40" s="20"/>
      <c r="Z40" s="20"/>
      <c r="AA40" s="20"/>
      <c r="AB40" s="20"/>
    </row>
    <row r="41" spans="1:29" ht="18.75">
      <c r="A41" s="20"/>
      <c r="B41" s="48" t="s">
        <v>111</v>
      </c>
      <c r="C41" s="121" t="s">
        <v>150</v>
      </c>
      <c r="D41" s="206"/>
      <c r="E41" s="207"/>
      <c r="F41" s="207"/>
      <c r="G41" s="444">
        <f t="shared" si="3"/>
        <v>0</v>
      </c>
      <c r="H41" s="445"/>
      <c r="I41" s="200"/>
      <c r="J41" s="446"/>
      <c r="K41" s="447"/>
      <c r="L41" s="448"/>
      <c r="M41" s="20"/>
      <c r="N41" s="20"/>
      <c r="O41" s="20"/>
      <c r="P41" s="20"/>
      <c r="Q41" s="20"/>
      <c r="R41" s="20"/>
      <c r="S41" s="20"/>
      <c r="T41" s="20"/>
      <c r="U41" s="20"/>
      <c r="V41" s="20"/>
      <c r="W41" s="20"/>
      <c r="X41" s="20"/>
      <c r="Y41" s="20"/>
      <c r="Z41" s="20"/>
      <c r="AA41" s="20"/>
      <c r="AB41" s="20"/>
    </row>
    <row r="42" spans="1:29" ht="15.75">
      <c r="A42" s="20"/>
      <c r="B42" s="48" t="s">
        <v>103</v>
      </c>
      <c r="C42" s="121" t="s">
        <v>107</v>
      </c>
      <c r="D42" s="200"/>
      <c r="E42" s="207"/>
      <c r="F42" s="207"/>
      <c r="G42" s="444">
        <f t="shared" si="3"/>
        <v>0</v>
      </c>
      <c r="H42" s="445"/>
      <c r="I42" s="200"/>
      <c r="J42" s="446"/>
      <c r="K42" s="447"/>
      <c r="L42" s="448"/>
      <c r="M42" s="20"/>
      <c r="N42" s="20"/>
      <c r="O42" s="20"/>
      <c r="P42" s="20"/>
      <c r="Q42" s="20"/>
      <c r="R42" s="20"/>
      <c r="S42" s="20"/>
      <c r="T42" s="20"/>
      <c r="U42" s="20"/>
      <c r="V42" s="20"/>
      <c r="W42" s="20"/>
      <c r="X42" s="20"/>
      <c r="Y42" s="20"/>
      <c r="Z42" s="20"/>
      <c r="AA42" s="20"/>
      <c r="AB42" s="20"/>
    </row>
    <row r="43" spans="1:29" ht="15.75">
      <c r="A43" s="20"/>
      <c r="B43" s="48" t="s">
        <v>104</v>
      </c>
      <c r="C43" s="121" t="s">
        <v>107</v>
      </c>
      <c r="D43" s="200"/>
      <c r="E43" s="207"/>
      <c r="F43" s="207"/>
      <c r="G43" s="444">
        <f t="shared" si="3"/>
        <v>0</v>
      </c>
      <c r="H43" s="445"/>
      <c r="I43" s="200"/>
      <c r="J43" s="446"/>
      <c r="K43" s="447"/>
      <c r="L43" s="448"/>
      <c r="M43" s="20"/>
      <c r="N43" s="20"/>
      <c r="O43" s="20"/>
      <c r="P43" s="20"/>
      <c r="Q43" s="20"/>
      <c r="R43" s="20"/>
      <c r="S43" s="20"/>
      <c r="T43" s="20"/>
      <c r="U43" s="20"/>
      <c r="V43" s="20"/>
      <c r="W43" s="20"/>
      <c r="X43" s="20"/>
      <c r="Y43" s="20"/>
      <c r="Z43" s="20"/>
      <c r="AA43" s="20"/>
      <c r="AB43" s="20"/>
    </row>
    <row r="44" spans="1:29" ht="18.75">
      <c r="A44" s="20"/>
      <c r="B44" s="48" t="s">
        <v>162</v>
      </c>
      <c r="C44" s="121" t="s">
        <v>154</v>
      </c>
      <c r="D44" s="200"/>
      <c r="E44" s="207"/>
      <c r="F44" s="207"/>
      <c r="G44" s="444">
        <f t="shared" si="3"/>
        <v>0</v>
      </c>
      <c r="H44" s="445"/>
      <c r="I44" s="200"/>
      <c r="J44" s="446"/>
      <c r="K44" s="447"/>
      <c r="L44" s="448"/>
      <c r="M44" s="20"/>
      <c r="N44" s="20"/>
      <c r="O44" s="20"/>
      <c r="P44" s="20"/>
      <c r="Q44" s="20"/>
      <c r="R44" s="20"/>
      <c r="S44" s="20"/>
      <c r="T44" s="20"/>
      <c r="U44" s="20"/>
      <c r="V44" s="20"/>
      <c r="W44" s="20"/>
      <c r="X44" s="20"/>
      <c r="Y44" s="20"/>
      <c r="Z44" s="20"/>
      <c r="AA44" s="20"/>
      <c r="AB44" s="20"/>
    </row>
    <row r="45" spans="1:29" ht="18.75">
      <c r="A45" s="20"/>
      <c r="B45" s="48" t="s">
        <v>163</v>
      </c>
      <c r="C45" s="121" t="s">
        <v>154</v>
      </c>
      <c r="D45" s="200"/>
      <c r="E45" s="207"/>
      <c r="F45" s="207"/>
      <c r="G45" s="444">
        <f t="shared" si="3"/>
        <v>0</v>
      </c>
      <c r="H45" s="445"/>
      <c r="I45" s="200"/>
      <c r="J45" s="446"/>
      <c r="K45" s="447"/>
      <c r="L45" s="448"/>
      <c r="M45" s="20"/>
      <c r="N45" s="20"/>
      <c r="O45" s="20"/>
      <c r="P45" s="20"/>
      <c r="Q45" s="20"/>
      <c r="R45" s="20"/>
      <c r="S45" s="20"/>
      <c r="T45" s="20"/>
      <c r="U45" s="20"/>
      <c r="V45" s="20"/>
      <c r="W45" s="20"/>
      <c r="X45" s="20"/>
      <c r="Y45" s="20"/>
      <c r="Z45" s="20"/>
      <c r="AA45" s="20"/>
      <c r="AB45" s="20"/>
    </row>
    <row r="46" spans="1:29" ht="18.75">
      <c r="A46" s="20"/>
      <c r="B46" s="48" t="s">
        <v>211</v>
      </c>
      <c r="C46" s="122" t="s">
        <v>156</v>
      </c>
      <c r="D46" s="208"/>
      <c r="E46" s="209"/>
      <c r="F46" s="209"/>
      <c r="G46" s="444">
        <f t="shared" si="3"/>
        <v>0</v>
      </c>
      <c r="H46" s="445"/>
      <c r="I46" s="208"/>
      <c r="J46" s="446"/>
      <c r="K46" s="447"/>
      <c r="L46" s="448"/>
      <c r="M46" s="20"/>
      <c r="N46" s="20"/>
      <c r="O46" s="20"/>
      <c r="P46" s="20"/>
      <c r="Q46" s="20"/>
      <c r="R46" s="20"/>
      <c r="S46" s="20"/>
      <c r="T46" s="20"/>
      <c r="U46" s="20"/>
      <c r="V46" s="20"/>
      <c r="W46" s="20"/>
      <c r="X46" s="20"/>
      <c r="Y46" s="20"/>
      <c r="Z46" s="20"/>
      <c r="AA46" s="20"/>
      <c r="AB46" s="20"/>
    </row>
    <row r="47" spans="1:29" ht="16.5" thickBot="1">
      <c r="A47" s="20"/>
      <c r="B47" s="49" t="s">
        <v>149</v>
      </c>
      <c r="C47" s="203"/>
      <c r="D47" s="203"/>
      <c r="E47" s="210"/>
      <c r="F47" s="210"/>
      <c r="G47" s="449">
        <f t="shared" si="3"/>
        <v>0</v>
      </c>
      <c r="H47" s="450"/>
      <c r="I47" s="203"/>
      <c r="J47" s="451"/>
      <c r="K47" s="452"/>
      <c r="L47" s="453"/>
      <c r="M47" s="20"/>
      <c r="N47" s="20"/>
      <c r="O47" s="20"/>
      <c r="P47" s="20"/>
      <c r="Q47" s="20"/>
      <c r="R47" s="20"/>
      <c r="S47" s="20"/>
      <c r="T47" s="20"/>
      <c r="U47" s="20"/>
      <c r="V47" s="20"/>
      <c r="W47" s="20"/>
      <c r="X47" s="20"/>
      <c r="Y47" s="20"/>
      <c r="Z47" s="20"/>
      <c r="AA47" s="20"/>
      <c r="AB47" s="20"/>
    </row>
    <row r="48" spans="1:29" ht="6"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row>
    <row r="49" spans="1:29" ht="15.75">
      <c r="A49" s="20"/>
      <c r="B49" s="52" t="s">
        <v>155</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row>
    <row r="50" spans="1:29" ht="3" customHeight="1" thickBo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row>
    <row r="51" spans="1:29" ht="15.75">
      <c r="A51" s="20"/>
      <c r="B51" s="149" t="s">
        <v>159</v>
      </c>
      <c r="C51" s="154"/>
      <c r="D51" s="163" t="s">
        <v>87</v>
      </c>
      <c r="E51" s="163" t="s">
        <v>58</v>
      </c>
      <c r="F51" s="163" t="s">
        <v>59</v>
      </c>
      <c r="G51" s="163" t="s">
        <v>16</v>
      </c>
      <c r="H51" s="163"/>
      <c r="I51" s="163" t="str">
        <f>D51</f>
        <v>Sveby</v>
      </c>
      <c r="J51" s="163" t="str">
        <f>E51</f>
        <v xml:space="preserve">Beräknad </v>
      </c>
      <c r="K51" s="163" t="str">
        <f>F51</f>
        <v>Uppmätt/</v>
      </c>
      <c r="L51" s="163" t="str">
        <f>G51</f>
        <v>Korrigering</v>
      </c>
      <c r="M51" s="436" t="s">
        <v>3</v>
      </c>
      <c r="N51" s="437"/>
      <c r="O51" s="20"/>
      <c r="P51" s="20"/>
      <c r="Q51" s="20"/>
      <c r="R51" s="20"/>
      <c r="S51" s="20"/>
      <c r="T51" s="20"/>
      <c r="U51" s="20"/>
      <c r="V51" s="20"/>
      <c r="W51" s="20"/>
      <c r="X51" s="20"/>
      <c r="Y51" s="20"/>
      <c r="Z51" s="20"/>
      <c r="AA51" s="20"/>
      <c r="AB51" s="20"/>
      <c r="AC51" s="20"/>
    </row>
    <row r="52" spans="1:29" ht="15.75">
      <c r="A52" s="20"/>
      <c r="B52" s="150" t="s">
        <v>250</v>
      </c>
      <c r="C52" s="153"/>
      <c r="D52" s="164"/>
      <c r="E52" s="164"/>
      <c r="F52" s="164" t="s">
        <v>60</v>
      </c>
      <c r="G52" s="164" t="s">
        <v>160</v>
      </c>
      <c r="H52" s="164"/>
      <c r="I52" s="164"/>
      <c r="J52" s="164"/>
      <c r="K52" s="164" t="str">
        <f>F52</f>
        <v>beräknad</v>
      </c>
      <c r="L52" s="164" t="str">
        <f>G52</f>
        <v>resultat</v>
      </c>
      <c r="M52" s="438"/>
      <c r="N52" s="439"/>
      <c r="O52" s="20"/>
      <c r="P52" s="20"/>
      <c r="Q52" s="20"/>
      <c r="R52" s="20"/>
      <c r="S52" s="20"/>
      <c r="T52" s="20"/>
      <c r="U52" s="20"/>
      <c r="V52" s="20"/>
      <c r="W52" s="20"/>
      <c r="X52" s="20"/>
      <c r="Y52" s="20"/>
      <c r="Z52" s="20"/>
      <c r="AA52" s="20"/>
      <c r="AB52" s="20"/>
      <c r="AC52" s="20"/>
    </row>
    <row r="53" spans="1:29" ht="19.5" thickBot="1">
      <c r="A53" s="20"/>
      <c r="B53" s="151"/>
      <c r="C53" s="155"/>
      <c r="D53" s="35" t="s">
        <v>78</v>
      </c>
      <c r="E53" s="35" t="s">
        <v>78</v>
      </c>
      <c r="F53" s="35" t="s">
        <v>78</v>
      </c>
      <c r="G53" s="35" t="s">
        <v>78</v>
      </c>
      <c r="H53" s="105"/>
      <c r="I53" s="35" t="s">
        <v>102</v>
      </c>
      <c r="J53" s="35" t="s">
        <v>102</v>
      </c>
      <c r="K53" s="35" t="s">
        <v>102</v>
      </c>
      <c r="L53" s="35" t="s">
        <v>102</v>
      </c>
      <c r="M53" s="440"/>
      <c r="N53" s="441"/>
      <c r="O53" s="20"/>
      <c r="P53" s="20"/>
      <c r="Q53" s="20"/>
      <c r="R53" s="20"/>
      <c r="S53" s="20"/>
      <c r="T53" s="20"/>
      <c r="U53" s="20"/>
      <c r="V53" s="20"/>
      <c r="W53" s="20"/>
      <c r="X53" s="20"/>
      <c r="Y53" s="20"/>
      <c r="Z53" s="20"/>
      <c r="AA53" s="20"/>
      <c r="AB53" s="20"/>
      <c r="AC53" s="20"/>
    </row>
    <row r="54" spans="1:29" ht="15.75">
      <c r="A54" s="20"/>
      <c r="B54" s="156"/>
      <c r="C54" s="157" t="s">
        <v>53</v>
      </c>
      <c r="D54" s="212"/>
      <c r="E54" s="212"/>
      <c r="F54" s="212"/>
      <c r="G54" s="158">
        <f t="shared" ref="G54:G59" si="4">E54-F54</f>
        <v>0</v>
      </c>
      <c r="H54" s="161"/>
      <c r="I54" s="280">
        <f>D54/'Försättsblad-börja här'!$F$22</f>
        <v>0</v>
      </c>
      <c r="J54" s="280">
        <f>E54/'Försättsblad-börja här'!$F$22</f>
        <v>0</v>
      </c>
      <c r="K54" s="280">
        <f>F54/'Försättsblad-börja här'!$F$22</f>
        <v>0</v>
      </c>
      <c r="L54" s="280">
        <f>G54/'Försättsblad-börja här'!$F$22</f>
        <v>0</v>
      </c>
      <c r="M54" s="442"/>
      <c r="N54" s="443"/>
      <c r="O54" s="20"/>
      <c r="P54" s="20"/>
      <c r="Q54" s="20"/>
      <c r="R54" s="20"/>
      <c r="S54" s="20"/>
      <c r="T54" s="20"/>
      <c r="U54" s="20"/>
      <c r="V54" s="20"/>
      <c r="W54" s="20"/>
      <c r="X54" s="20"/>
      <c r="Y54" s="20"/>
      <c r="Z54" s="20"/>
      <c r="AA54" s="20"/>
      <c r="AB54" s="20"/>
      <c r="AC54" s="20"/>
    </row>
    <row r="55" spans="1:29" ht="15.75">
      <c r="A55" s="20"/>
      <c r="B55" s="159"/>
      <c r="C55" s="152" t="s">
        <v>13</v>
      </c>
      <c r="D55" s="213"/>
      <c r="E55" s="213"/>
      <c r="F55" s="207"/>
      <c r="G55" s="120">
        <f t="shared" si="4"/>
        <v>0</v>
      </c>
      <c r="H55" s="143"/>
      <c r="I55" s="281">
        <f>D55/'Försättsblad-börja här'!$F$22</f>
        <v>0</v>
      </c>
      <c r="J55" s="281">
        <f>E55/'Försättsblad-börja här'!$F$22</f>
        <v>0</v>
      </c>
      <c r="K55" s="281">
        <f>F55/'Försättsblad-börja här'!$F$22</f>
        <v>0</v>
      </c>
      <c r="L55" s="281">
        <f>G55/'Försättsblad-börja här'!$F$22</f>
        <v>0</v>
      </c>
      <c r="M55" s="434"/>
      <c r="N55" s="435"/>
      <c r="O55" s="20"/>
      <c r="P55" s="20"/>
      <c r="Q55" s="20"/>
      <c r="R55" s="20"/>
      <c r="S55" s="20"/>
      <c r="T55" s="20"/>
      <c r="U55" s="20"/>
      <c r="V55" s="20"/>
      <c r="W55" s="20"/>
      <c r="X55" s="20"/>
      <c r="Y55" s="20"/>
      <c r="Z55" s="20"/>
      <c r="AA55" s="20"/>
      <c r="AB55" s="20"/>
      <c r="AC55" s="20"/>
    </row>
    <row r="56" spans="1:29" ht="15.75">
      <c r="A56" s="20"/>
      <c r="B56" s="159"/>
      <c r="C56" s="152" t="s">
        <v>161</v>
      </c>
      <c r="D56" s="213"/>
      <c r="E56" s="213"/>
      <c r="F56" s="207"/>
      <c r="G56" s="120">
        <f t="shared" si="4"/>
        <v>0</v>
      </c>
      <c r="H56" s="143"/>
      <c r="I56" s="281">
        <f>D56/'Försättsblad-börja här'!$F$22</f>
        <v>0</v>
      </c>
      <c r="J56" s="281">
        <f>E56/'Försättsblad-börja här'!$F$22</f>
        <v>0</v>
      </c>
      <c r="K56" s="281">
        <f>F56/'Försättsblad-börja här'!$F$22</f>
        <v>0</v>
      </c>
      <c r="L56" s="281">
        <f>G56/'Försättsblad-börja här'!$F$22</f>
        <v>0</v>
      </c>
      <c r="M56" s="434"/>
      <c r="N56" s="435"/>
      <c r="O56" s="20"/>
      <c r="P56" s="20"/>
      <c r="Q56" s="20"/>
      <c r="R56" s="20"/>
      <c r="S56" s="20"/>
      <c r="T56" s="20"/>
      <c r="U56" s="20"/>
      <c r="V56" s="20"/>
      <c r="W56" s="20"/>
      <c r="X56" s="20"/>
      <c r="Y56" s="20"/>
      <c r="Z56" s="20"/>
      <c r="AA56" s="20"/>
      <c r="AB56" s="20"/>
      <c r="AC56" s="20"/>
    </row>
    <row r="57" spans="1:29" ht="15.75">
      <c r="A57" s="20"/>
      <c r="B57" s="159"/>
      <c r="C57" s="152" t="s">
        <v>180</v>
      </c>
      <c r="D57" s="213"/>
      <c r="E57" s="213"/>
      <c r="F57" s="207"/>
      <c r="G57" s="120">
        <f t="shared" si="4"/>
        <v>0</v>
      </c>
      <c r="H57" s="143"/>
      <c r="I57" s="281">
        <f>D57/'Försättsblad-börja här'!$F$22</f>
        <v>0</v>
      </c>
      <c r="J57" s="281">
        <f>E57/'Försättsblad-börja här'!$F$22</f>
        <v>0</v>
      </c>
      <c r="K57" s="281">
        <f>F57/'Försättsblad-börja här'!$F$22</f>
        <v>0</v>
      </c>
      <c r="L57" s="281">
        <f>G57/'Försättsblad-börja här'!$F$22</f>
        <v>0</v>
      </c>
      <c r="M57" s="434"/>
      <c r="N57" s="435"/>
      <c r="O57" s="20"/>
      <c r="P57" s="20"/>
      <c r="Q57" s="20"/>
      <c r="R57" s="20"/>
      <c r="S57" s="20"/>
      <c r="T57" s="20"/>
      <c r="U57" s="20"/>
      <c r="V57" s="20"/>
      <c r="W57" s="20"/>
      <c r="X57" s="20"/>
      <c r="Y57" s="20"/>
      <c r="Z57" s="20"/>
      <c r="AA57" s="20"/>
      <c r="AB57" s="20"/>
      <c r="AC57" s="20"/>
    </row>
    <row r="58" spans="1:29" ht="15.75">
      <c r="A58" s="20"/>
      <c r="B58" s="159"/>
      <c r="C58" s="152" t="s">
        <v>127</v>
      </c>
      <c r="D58" s="213"/>
      <c r="E58" s="213"/>
      <c r="F58" s="207"/>
      <c r="G58" s="120">
        <f t="shared" si="4"/>
        <v>0</v>
      </c>
      <c r="H58" s="143"/>
      <c r="I58" s="281">
        <f>D58/'Försättsblad-börja här'!$F$22</f>
        <v>0</v>
      </c>
      <c r="J58" s="281">
        <f>E58/'Försättsblad-börja här'!$F$22</f>
        <v>0</v>
      </c>
      <c r="K58" s="281">
        <f>F58/'Försättsblad-börja här'!$F$22</f>
        <v>0</v>
      </c>
      <c r="L58" s="281">
        <f>G58/'Försättsblad-börja här'!$F$22</f>
        <v>0</v>
      </c>
      <c r="M58" s="434"/>
      <c r="N58" s="435"/>
      <c r="O58" s="20"/>
      <c r="P58" s="20"/>
      <c r="Q58" s="20"/>
      <c r="R58" s="20"/>
      <c r="S58" s="20"/>
      <c r="T58" s="20"/>
      <c r="U58" s="20"/>
      <c r="V58" s="20"/>
      <c r="W58" s="20"/>
      <c r="X58" s="20"/>
      <c r="Y58" s="20"/>
      <c r="Z58" s="20"/>
      <c r="AA58" s="20"/>
      <c r="AB58" s="20"/>
      <c r="AC58" s="20"/>
    </row>
    <row r="59" spans="1:29" ht="16.5" thickBot="1">
      <c r="A59" s="20"/>
      <c r="B59" s="160"/>
      <c r="C59" s="191" t="s">
        <v>211</v>
      </c>
      <c r="D59" s="214"/>
      <c r="E59" s="214"/>
      <c r="F59" s="210"/>
      <c r="G59" s="123">
        <f t="shared" si="4"/>
        <v>0</v>
      </c>
      <c r="H59" s="162"/>
      <c r="I59" s="282">
        <f>D59/'Försättsblad-börja här'!$F$22</f>
        <v>0</v>
      </c>
      <c r="J59" s="282">
        <f>E59/'Försättsblad-börja här'!$F$22</f>
        <v>0</v>
      </c>
      <c r="K59" s="282">
        <f>F59/'Försättsblad-börja här'!$F$22</f>
        <v>0</v>
      </c>
      <c r="L59" s="282">
        <f>G59/'Försättsblad-börja här'!$F$22</f>
        <v>0</v>
      </c>
      <c r="M59" s="432"/>
      <c r="N59" s="433"/>
      <c r="O59" s="20"/>
      <c r="P59" s="20"/>
      <c r="Q59" s="20"/>
      <c r="R59" s="20"/>
      <c r="S59" s="20"/>
      <c r="T59" s="20"/>
      <c r="U59" s="20"/>
      <c r="V59" s="20"/>
      <c r="W59" s="20"/>
      <c r="X59" s="20"/>
      <c r="Y59" s="20"/>
      <c r="Z59" s="20"/>
      <c r="AA59" s="20"/>
      <c r="AB59" s="20"/>
      <c r="AC59" s="20"/>
    </row>
    <row r="60" spans="1:29"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row>
    <row r="61" spans="1:29" ht="19.5">
      <c r="A61" s="20"/>
      <c r="B61" s="87" t="s">
        <v>96</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row>
    <row r="62" spans="1:29" ht="15.75">
      <c r="A62" s="20"/>
      <c r="B62" s="52" t="s">
        <v>151</v>
      </c>
      <c r="C62" s="41"/>
      <c r="D62" s="41"/>
      <c r="E62" s="41"/>
      <c r="F62" s="41"/>
      <c r="G62" s="41"/>
      <c r="H62" s="41"/>
      <c r="I62" s="41"/>
      <c r="J62" s="41"/>
      <c r="K62" s="41"/>
      <c r="L62" s="41"/>
      <c r="M62" s="20"/>
      <c r="N62" s="41"/>
      <c r="O62" s="20"/>
      <c r="P62" s="20"/>
      <c r="Q62" s="20"/>
      <c r="R62" s="20"/>
      <c r="S62" s="20"/>
      <c r="T62" s="20"/>
      <c r="U62" s="20"/>
      <c r="V62" s="20"/>
      <c r="W62" s="20"/>
      <c r="X62" s="20"/>
      <c r="Y62" s="20"/>
      <c r="Z62" s="20"/>
      <c r="AA62" s="20"/>
      <c r="AB62" s="20"/>
      <c r="AC62" s="20"/>
    </row>
    <row r="63" spans="1:29" ht="2.25" customHeight="1" thickBot="1">
      <c r="A63" s="20"/>
      <c r="B63" s="41"/>
      <c r="C63" s="41"/>
      <c r="D63" s="41"/>
      <c r="E63" s="41"/>
      <c r="F63" s="41"/>
      <c r="G63" s="41"/>
      <c r="H63" s="41"/>
      <c r="I63" s="41"/>
      <c r="J63" s="41"/>
      <c r="K63" s="41"/>
      <c r="L63" s="41"/>
      <c r="M63" s="20"/>
      <c r="N63" s="41"/>
      <c r="O63" s="20"/>
      <c r="P63" s="20"/>
      <c r="Q63" s="20"/>
      <c r="R63" s="20"/>
      <c r="S63" s="20"/>
      <c r="T63" s="20"/>
      <c r="U63" s="20"/>
      <c r="V63" s="20"/>
      <c r="W63" s="20"/>
      <c r="X63" s="20"/>
      <c r="Y63" s="20"/>
      <c r="Z63" s="20"/>
      <c r="AA63" s="20"/>
      <c r="AB63" s="20"/>
      <c r="AC63" s="20"/>
    </row>
    <row r="64" spans="1:29" ht="15.75">
      <c r="A64" s="20"/>
      <c r="B64" s="42" t="s">
        <v>158</v>
      </c>
      <c r="C64" s="163"/>
      <c r="D64" s="34" t="s">
        <v>87</v>
      </c>
      <c r="E64" s="34" t="s">
        <v>8</v>
      </c>
      <c r="F64" s="34" t="s">
        <v>108</v>
      </c>
      <c r="G64" s="429" t="s">
        <v>109</v>
      </c>
      <c r="H64" s="454"/>
      <c r="I64" s="34" t="s">
        <v>16</v>
      </c>
      <c r="J64" s="455" t="s">
        <v>3</v>
      </c>
      <c r="K64" s="456"/>
      <c r="L64" s="457"/>
      <c r="M64" s="20"/>
      <c r="N64" s="20"/>
      <c r="O64" s="20"/>
      <c r="P64" s="20"/>
      <c r="Q64" s="20"/>
      <c r="R64" s="20"/>
      <c r="S64" s="20"/>
      <c r="T64" s="20"/>
      <c r="U64" s="20"/>
      <c r="V64" s="20"/>
      <c r="W64" s="20"/>
      <c r="X64" s="20"/>
      <c r="Y64" s="20"/>
      <c r="Z64" s="20"/>
      <c r="AA64" s="20"/>
      <c r="AB64" s="20"/>
    </row>
    <row r="65" spans="1:29" ht="16.5" thickBot="1">
      <c r="A65" s="20"/>
      <c r="B65" s="43"/>
      <c r="C65" s="35" t="s">
        <v>105</v>
      </c>
      <c r="D65" s="35" t="s">
        <v>249</v>
      </c>
      <c r="E65" s="35" t="s">
        <v>249</v>
      </c>
      <c r="F65" s="35" t="s">
        <v>249</v>
      </c>
      <c r="G65" s="458" t="s">
        <v>249</v>
      </c>
      <c r="H65" s="459"/>
      <c r="I65" s="35" t="s">
        <v>110</v>
      </c>
      <c r="J65" s="460"/>
      <c r="K65" s="461"/>
      <c r="L65" s="462"/>
      <c r="M65" s="20"/>
      <c r="N65" s="20"/>
      <c r="O65" s="20"/>
      <c r="P65" s="20"/>
      <c r="Q65" s="20"/>
      <c r="R65" s="20"/>
      <c r="S65" s="20"/>
      <c r="T65" s="20"/>
      <c r="U65" s="20"/>
      <c r="V65" s="20"/>
      <c r="W65" s="20"/>
      <c r="X65" s="20"/>
      <c r="Y65" s="20"/>
      <c r="Z65" s="20"/>
      <c r="AA65" s="20"/>
      <c r="AB65" s="20"/>
    </row>
    <row r="66" spans="1:29" ht="18.75">
      <c r="A66" s="20"/>
      <c r="B66" s="48" t="s">
        <v>13</v>
      </c>
      <c r="C66" s="121" t="s">
        <v>150</v>
      </c>
      <c r="D66" s="204"/>
      <c r="E66" s="205"/>
      <c r="F66" s="205"/>
      <c r="G66" s="463">
        <f t="shared" ref="G66:G75" si="5">E66-F66</f>
        <v>0</v>
      </c>
      <c r="H66" s="464"/>
      <c r="I66" s="211"/>
      <c r="J66" s="465"/>
      <c r="K66" s="466"/>
      <c r="L66" s="467"/>
      <c r="M66" s="20"/>
      <c r="N66" s="20"/>
      <c r="O66" s="20"/>
      <c r="P66" s="20"/>
      <c r="Q66" s="20"/>
      <c r="R66" s="20"/>
      <c r="S66" s="20"/>
      <c r="T66" s="20"/>
      <c r="U66" s="20"/>
      <c r="V66" s="20"/>
      <c r="W66" s="20"/>
      <c r="X66" s="20"/>
      <c r="Y66" s="20"/>
      <c r="Z66" s="20"/>
      <c r="AA66" s="20"/>
      <c r="AB66" s="20"/>
    </row>
    <row r="67" spans="1:29" ht="15.75">
      <c r="A67" s="20"/>
      <c r="B67" s="48" t="s">
        <v>152</v>
      </c>
      <c r="C67" s="121" t="s">
        <v>106</v>
      </c>
      <c r="D67" s="206"/>
      <c r="E67" s="207"/>
      <c r="F67" s="207"/>
      <c r="G67" s="444">
        <f t="shared" si="5"/>
        <v>0</v>
      </c>
      <c r="H67" s="445"/>
      <c r="I67" s="200"/>
      <c r="J67" s="446"/>
      <c r="K67" s="447"/>
      <c r="L67" s="448"/>
      <c r="M67" s="20"/>
      <c r="N67" s="20"/>
      <c r="O67" s="20"/>
      <c r="P67" s="20"/>
      <c r="Q67" s="20"/>
      <c r="R67" s="20"/>
      <c r="S67" s="20"/>
      <c r="T67" s="20"/>
      <c r="U67" s="20"/>
      <c r="V67" s="20"/>
      <c r="W67" s="20"/>
      <c r="X67" s="20"/>
      <c r="Y67" s="20"/>
      <c r="Z67" s="20"/>
      <c r="AA67" s="20"/>
      <c r="AB67" s="20"/>
    </row>
    <row r="68" spans="1:29" ht="15.75">
      <c r="A68" s="20"/>
      <c r="B68" s="48" t="s">
        <v>153</v>
      </c>
      <c r="C68" s="121" t="s">
        <v>106</v>
      </c>
      <c r="D68" s="206"/>
      <c r="E68" s="207"/>
      <c r="F68" s="207"/>
      <c r="G68" s="444">
        <f t="shared" si="5"/>
        <v>0</v>
      </c>
      <c r="H68" s="445"/>
      <c r="I68" s="200"/>
      <c r="J68" s="446"/>
      <c r="K68" s="447"/>
      <c r="L68" s="448"/>
      <c r="M68" s="20"/>
      <c r="N68" s="20"/>
      <c r="O68" s="20"/>
      <c r="P68" s="20"/>
      <c r="Q68" s="20"/>
      <c r="R68" s="20"/>
      <c r="S68" s="20"/>
      <c r="T68" s="20"/>
      <c r="U68" s="20"/>
      <c r="V68" s="20"/>
      <c r="W68" s="20"/>
      <c r="X68" s="20"/>
      <c r="Y68" s="20"/>
      <c r="Z68" s="20"/>
      <c r="AA68" s="20"/>
      <c r="AB68" s="20"/>
    </row>
    <row r="69" spans="1:29" ht="18.75">
      <c r="A69" s="20"/>
      <c r="B69" s="48" t="s">
        <v>111</v>
      </c>
      <c r="C69" s="121" t="s">
        <v>150</v>
      </c>
      <c r="D69" s="206"/>
      <c r="E69" s="207"/>
      <c r="F69" s="207"/>
      <c r="G69" s="444">
        <f t="shared" si="5"/>
        <v>0</v>
      </c>
      <c r="H69" s="445"/>
      <c r="I69" s="200"/>
      <c r="J69" s="446"/>
      <c r="K69" s="447"/>
      <c r="L69" s="448"/>
      <c r="M69" s="20"/>
      <c r="N69" s="20"/>
      <c r="O69" s="20"/>
      <c r="P69" s="20"/>
      <c r="Q69" s="20"/>
      <c r="R69" s="20"/>
      <c r="S69" s="20"/>
      <c r="T69" s="20"/>
      <c r="U69" s="20"/>
      <c r="V69" s="20"/>
      <c r="W69" s="20"/>
      <c r="X69" s="20"/>
      <c r="Y69" s="20"/>
      <c r="Z69" s="20"/>
      <c r="AA69" s="20"/>
      <c r="AB69" s="20"/>
    </row>
    <row r="70" spans="1:29" ht="15.75">
      <c r="A70" s="20"/>
      <c r="B70" s="48" t="s">
        <v>103</v>
      </c>
      <c r="C70" s="121" t="s">
        <v>107</v>
      </c>
      <c r="D70" s="200"/>
      <c r="E70" s="207"/>
      <c r="F70" s="207"/>
      <c r="G70" s="444">
        <f t="shared" si="5"/>
        <v>0</v>
      </c>
      <c r="H70" s="445"/>
      <c r="I70" s="200"/>
      <c r="J70" s="446"/>
      <c r="K70" s="447"/>
      <c r="L70" s="448"/>
      <c r="M70" s="20"/>
      <c r="N70" s="20"/>
      <c r="O70" s="20"/>
      <c r="P70" s="20"/>
      <c r="Q70" s="20"/>
      <c r="R70" s="20"/>
      <c r="S70" s="20"/>
      <c r="T70" s="20"/>
      <c r="U70" s="20"/>
      <c r="V70" s="20"/>
      <c r="W70" s="20"/>
      <c r="X70" s="20"/>
      <c r="Y70" s="20"/>
      <c r="Z70" s="20"/>
      <c r="AA70" s="20"/>
      <c r="AB70" s="20"/>
    </row>
    <row r="71" spans="1:29" ht="15.75">
      <c r="A71" s="20"/>
      <c r="B71" s="48" t="s">
        <v>104</v>
      </c>
      <c r="C71" s="121" t="s">
        <v>107</v>
      </c>
      <c r="D71" s="200"/>
      <c r="E71" s="207"/>
      <c r="F71" s="207"/>
      <c r="G71" s="444">
        <f t="shared" si="5"/>
        <v>0</v>
      </c>
      <c r="H71" s="445"/>
      <c r="I71" s="200"/>
      <c r="J71" s="446"/>
      <c r="K71" s="447"/>
      <c r="L71" s="448"/>
      <c r="M71" s="20"/>
      <c r="N71" s="20"/>
      <c r="O71" s="20"/>
      <c r="P71" s="20"/>
      <c r="Q71" s="20"/>
      <c r="R71" s="20"/>
      <c r="S71" s="20"/>
      <c r="T71" s="20"/>
      <c r="U71" s="20"/>
      <c r="V71" s="20"/>
      <c r="W71" s="20"/>
      <c r="X71" s="20"/>
      <c r="Y71" s="20"/>
      <c r="Z71" s="20"/>
      <c r="AA71" s="20"/>
      <c r="AB71" s="20"/>
    </row>
    <row r="72" spans="1:29" ht="18.75">
      <c r="A72" s="20"/>
      <c r="B72" s="48" t="s">
        <v>162</v>
      </c>
      <c r="C72" s="121" t="s">
        <v>154</v>
      </c>
      <c r="D72" s="200"/>
      <c r="E72" s="207"/>
      <c r="F72" s="207"/>
      <c r="G72" s="444">
        <f t="shared" si="5"/>
        <v>0</v>
      </c>
      <c r="H72" s="445"/>
      <c r="I72" s="200"/>
      <c r="J72" s="446"/>
      <c r="K72" s="447"/>
      <c r="L72" s="448"/>
      <c r="M72" s="20"/>
      <c r="N72" s="20"/>
      <c r="O72" s="20"/>
      <c r="P72" s="20"/>
      <c r="Q72" s="20"/>
      <c r="R72" s="20"/>
      <c r="S72" s="20"/>
      <c r="T72" s="20"/>
      <c r="U72" s="20"/>
      <c r="V72" s="20"/>
      <c r="W72" s="20"/>
      <c r="X72" s="20"/>
      <c r="Y72" s="20"/>
      <c r="Z72" s="20"/>
      <c r="AA72" s="20"/>
      <c r="AB72" s="20"/>
    </row>
    <row r="73" spans="1:29" ht="18.75">
      <c r="A73" s="20"/>
      <c r="B73" s="48" t="s">
        <v>163</v>
      </c>
      <c r="C73" s="121" t="s">
        <v>154</v>
      </c>
      <c r="D73" s="200"/>
      <c r="E73" s="207"/>
      <c r="F73" s="207"/>
      <c r="G73" s="444">
        <f t="shared" si="5"/>
        <v>0</v>
      </c>
      <c r="H73" s="445"/>
      <c r="I73" s="200"/>
      <c r="J73" s="446"/>
      <c r="K73" s="447"/>
      <c r="L73" s="448"/>
      <c r="M73" s="20"/>
      <c r="N73" s="20"/>
      <c r="O73" s="20"/>
      <c r="P73" s="20"/>
      <c r="Q73" s="20"/>
      <c r="R73" s="20"/>
      <c r="S73" s="20"/>
      <c r="T73" s="20"/>
      <c r="U73" s="20"/>
      <c r="V73" s="20"/>
      <c r="W73" s="20"/>
      <c r="X73" s="20"/>
      <c r="Y73" s="20"/>
      <c r="Z73" s="20"/>
      <c r="AA73" s="20"/>
      <c r="AB73" s="20"/>
    </row>
    <row r="74" spans="1:29" ht="18.75">
      <c r="A74" s="20"/>
      <c r="B74" s="48" t="s">
        <v>211</v>
      </c>
      <c r="C74" s="122" t="s">
        <v>156</v>
      </c>
      <c r="D74" s="208"/>
      <c r="E74" s="209"/>
      <c r="F74" s="209"/>
      <c r="G74" s="444">
        <f t="shared" si="5"/>
        <v>0</v>
      </c>
      <c r="H74" s="445"/>
      <c r="I74" s="208"/>
      <c r="J74" s="446"/>
      <c r="K74" s="447"/>
      <c r="L74" s="448"/>
      <c r="M74" s="20"/>
      <c r="N74" s="20"/>
      <c r="O74" s="20"/>
      <c r="P74" s="20"/>
      <c r="Q74" s="20"/>
      <c r="R74" s="20"/>
      <c r="S74" s="20"/>
      <c r="T74" s="20"/>
      <c r="U74" s="20"/>
      <c r="V74" s="20"/>
      <c r="W74" s="20"/>
      <c r="X74" s="20"/>
      <c r="Y74" s="20"/>
      <c r="Z74" s="20"/>
      <c r="AA74" s="20"/>
      <c r="AB74" s="20"/>
    </row>
    <row r="75" spans="1:29" ht="16.5" thickBot="1">
      <c r="A75" s="20"/>
      <c r="B75" s="49" t="s">
        <v>149</v>
      </c>
      <c r="C75" s="203"/>
      <c r="D75" s="203"/>
      <c r="E75" s="210"/>
      <c r="F75" s="210"/>
      <c r="G75" s="449">
        <f t="shared" si="5"/>
        <v>0</v>
      </c>
      <c r="H75" s="450"/>
      <c r="I75" s="203"/>
      <c r="J75" s="451"/>
      <c r="K75" s="452"/>
      <c r="L75" s="453"/>
      <c r="M75" s="20"/>
      <c r="N75" s="20"/>
      <c r="O75" s="20"/>
      <c r="P75" s="20"/>
      <c r="Q75" s="20"/>
      <c r="R75" s="20"/>
      <c r="S75" s="20"/>
      <c r="T75" s="20"/>
      <c r="U75" s="20"/>
      <c r="V75" s="20"/>
      <c r="W75" s="20"/>
      <c r="X75" s="20"/>
      <c r="Y75" s="20"/>
      <c r="Z75" s="20"/>
      <c r="AA75" s="20"/>
      <c r="AB75" s="20"/>
    </row>
    <row r="76" spans="1:29" ht="6"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row>
    <row r="77" spans="1:29" ht="15.75">
      <c r="A77" s="20"/>
      <c r="B77" s="52" t="s">
        <v>155</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row>
    <row r="78" spans="1:29" ht="3" customHeight="1" thickBo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row>
    <row r="79" spans="1:29" ht="15.75">
      <c r="A79" s="20"/>
      <c r="B79" s="149" t="s">
        <v>159</v>
      </c>
      <c r="C79" s="154"/>
      <c r="D79" s="163" t="s">
        <v>87</v>
      </c>
      <c r="E79" s="163" t="s">
        <v>58</v>
      </c>
      <c r="F79" s="163" t="s">
        <v>59</v>
      </c>
      <c r="G79" s="163" t="s">
        <v>16</v>
      </c>
      <c r="H79" s="163"/>
      <c r="I79" s="163" t="str">
        <f>D79</f>
        <v>Sveby</v>
      </c>
      <c r="J79" s="163" t="str">
        <f>E79</f>
        <v xml:space="preserve">Beräknad </v>
      </c>
      <c r="K79" s="163" t="str">
        <f>F79</f>
        <v>Uppmätt/</v>
      </c>
      <c r="L79" s="163" t="str">
        <f>G79</f>
        <v>Korrigering</v>
      </c>
      <c r="M79" s="436" t="s">
        <v>3</v>
      </c>
      <c r="N79" s="437"/>
      <c r="O79" s="20"/>
      <c r="P79" s="20"/>
      <c r="Q79" s="20"/>
      <c r="R79" s="20"/>
      <c r="S79" s="20"/>
      <c r="T79" s="20"/>
      <c r="U79" s="20"/>
      <c r="V79" s="20"/>
      <c r="W79" s="20"/>
      <c r="X79" s="20"/>
      <c r="Y79" s="20"/>
      <c r="Z79" s="20"/>
      <c r="AA79" s="20"/>
      <c r="AB79" s="20"/>
      <c r="AC79" s="20"/>
    </row>
    <row r="80" spans="1:29" ht="15.75">
      <c r="A80" s="20"/>
      <c r="B80" s="150" t="s">
        <v>250</v>
      </c>
      <c r="C80" s="153"/>
      <c r="D80" s="164"/>
      <c r="E80" s="164"/>
      <c r="F80" s="164" t="s">
        <v>60</v>
      </c>
      <c r="G80" s="164" t="s">
        <v>160</v>
      </c>
      <c r="H80" s="164"/>
      <c r="I80" s="164"/>
      <c r="J80" s="164"/>
      <c r="K80" s="164" t="str">
        <f>F80</f>
        <v>beräknad</v>
      </c>
      <c r="L80" s="164" t="str">
        <f>G80</f>
        <v>resultat</v>
      </c>
      <c r="M80" s="438"/>
      <c r="N80" s="439"/>
      <c r="O80" s="20"/>
      <c r="P80" s="20"/>
      <c r="Q80" s="20"/>
      <c r="R80" s="20"/>
      <c r="S80" s="20"/>
      <c r="T80" s="20"/>
      <c r="U80" s="20"/>
      <c r="V80" s="20"/>
      <c r="W80" s="20"/>
      <c r="X80" s="20"/>
      <c r="Y80" s="20"/>
      <c r="Z80" s="20"/>
      <c r="AA80" s="20"/>
      <c r="AB80" s="20"/>
      <c r="AC80" s="20"/>
    </row>
    <row r="81" spans="1:29" ht="19.5" thickBot="1">
      <c r="A81" s="20"/>
      <c r="B81" s="151"/>
      <c r="C81" s="155"/>
      <c r="D81" s="35" t="s">
        <v>78</v>
      </c>
      <c r="E81" s="35" t="s">
        <v>78</v>
      </c>
      <c r="F81" s="35" t="s">
        <v>78</v>
      </c>
      <c r="G81" s="35" t="s">
        <v>78</v>
      </c>
      <c r="H81" s="105"/>
      <c r="I81" s="35" t="s">
        <v>102</v>
      </c>
      <c r="J81" s="35" t="s">
        <v>102</v>
      </c>
      <c r="K81" s="35" t="s">
        <v>102</v>
      </c>
      <c r="L81" s="35" t="s">
        <v>102</v>
      </c>
      <c r="M81" s="440"/>
      <c r="N81" s="441"/>
      <c r="O81" s="20"/>
      <c r="P81" s="20"/>
      <c r="Q81" s="20"/>
      <c r="R81" s="20"/>
      <c r="S81" s="20"/>
      <c r="T81" s="20"/>
      <c r="U81" s="20"/>
      <c r="V81" s="20"/>
      <c r="W81" s="20"/>
      <c r="X81" s="20"/>
      <c r="Y81" s="20"/>
      <c r="Z81" s="20"/>
      <c r="AA81" s="20"/>
      <c r="AB81" s="20"/>
      <c r="AC81" s="20"/>
    </row>
    <row r="82" spans="1:29" ht="15.75">
      <c r="A82" s="20"/>
      <c r="B82" s="156"/>
      <c r="C82" s="157" t="s">
        <v>53</v>
      </c>
      <c r="D82" s="212"/>
      <c r="E82" s="212"/>
      <c r="F82" s="212"/>
      <c r="G82" s="158">
        <f t="shared" ref="G82:G87" si="6">E82-F82</f>
        <v>0</v>
      </c>
      <c r="H82" s="161"/>
      <c r="I82" s="280">
        <f>D82/'Försättsblad-börja här'!$F$22</f>
        <v>0</v>
      </c>
      <c r="J82" s="280">
        <f>E82/'Försättsblad-börja här'!$F$22</f>
        <v>0</v>
      </c>
      <c r="K82" s="280">
        <f>F82/'Försättsblad-börja här'!$F$22</f>
        <v>0</v>
      </c>
      <c r="L82" s="280">
        <f>G82/'Försättsblad-börja här'!$F$22</f>
        <v>0</v>
      </c>
      <c r="M82" s="442"/>
      <c r="N82" s="443"/>
      <c r="O82" s="20"/>
      <c r="P82" s="20"/>
      <c r="Q82" s="20"/>
      <c r="R82" s="20"/>
      <c r="S82" s="20"/>
      <c r="T82" s="20"/>
      <c r="U82" s="20"/>
      <c r="V82" s="20"/>
      <c r="W82" s="20"/>
      <c r="X82" s="20"/>
      <c r="Y82" s="20"/>
      <c r="Z82" s="20"/>
      <c r="AA82" s="20"/>
      <c r="AB82" s="20"/>
      <c r="AC82" s="20"/>
    </row>
    <row r="83" spans="1:29" ht="15.75">
      <c r="A83" s="20"/>
      <c r="B83" s="159"/>
      <c r="C83" s="152" t="s">
        <v>13</v>
      </c>
      <c r="D83" s="213"/>
      <c r="E83" s="213"/>
      <c r="F83" s="207"/>
      <c r="G83" s="120">
        <f t="shared" si="6"/>
        <v>0</v>
      </c>
      <c r="H83" s="143"/>
      <c r="I83" s="281">
        <f>D83/'Försättsblad-börja här'!$F$22</f>
        <v>0</v>
      </c>
      <c r="J83" s="281">
        <f>E83/'Försättsblad-börja här'!$F$22</f>
        <v>0</v>
      </c>
      <c r="K83" s="281">
        <f>F83/'Försättsblad-börja här'!$F$22</f>
        <v>0</v>
      </c>
      <c r="L83" s="281">
        <f>G83/'Försättsblad-börja här'!$F$22</f>
        <v>0</v>
      </c>
      <c r="M83" s="434"/>
      <c r="N83" s="435"/>
      <c r="O83" s="20"/>
      <c r="P83" s="20"/>
      <c r="Q83" s="20"/>
      <c r="R83" s="20"/>
      <c r="S83" s="20"/>
      <c r="T83" s="20"/>
      <c r="U83" s="20"/>
      <c r="V83" s="20"/>
      <c r="W83" s="20"/>
      <c r="X83" s="20"/>
      <c r="Y83" s="20"/>
      <c r="Z83" s="20"/>
      <c r="AA83" s="20"/>
      <c r="AB83" s="20"/>
      <c r="AC83" s="20"/>
    </row>
    <row r="84" spans="1:29" ht="15.75">
      <c r="A84" s="20"/>
      <c r="B84" s="159"/>
      <c r="C84" s="152" t="s">
        <v>161</v>
      </c>
      <c r="D84" s="213"/>
      <c r="E84" s="213"/>
      <c r="F84" s="207"/>
      <c r="G84" s="120">
        <f t="shared" si="6"/>
        <v>0</v>
      </c>
      <c r="H84" s="143"/>
      <c r="I84" s="281">
        <f>D84/'Försättsblad-börja här'!$F$22</f>
        <v>0</v>
      </c>
      <c r="J84" s="281">
        <f>E84/'Försättsblad-börja här'!$F$22</f>
        <v>0</v>
      </c>
      <c r="K84" s="281">
        <f>F84/'Försättsblad-börja här'!$F$22</f>
        <v>0</v>
      </c>
      <c r="L84" s="281">
        <f>G84/'Försättsblad-börja här'!$F$22</f>
        <v>0</v>
      </c>
      <c r="M84" s="434"/>
      <c r="N84" s="435"/>
      <c r="O84" s="20"/>
      <c r="P84" s="20"/>
      <c r="Q84" s="20"/>
      <c r="R84" s="20"/>
      <c r="S84" s="20"/>
      <c r="T84" s="20"/>
      <c r="U84" s="20"/>
      <c r="V84" s="20"/>
      <c r="W84" s="20"/>
      <c r="X84" s="20"/>
      <c r="Y84" s="20"/>
      <c r="Z84" s="20"/>
      <c r="AA84" s="20"/>
      <c r="AB84" s="20"/>
      <c r="AC84" s="20"/>
    </row>
    <row r="85" spans="1:29" ht="15.75">
      <c r="A85" s="20"/>
      <c r="B85" s="159"/>
      <c r="C85" s="152" t="s">
        <v>180</v>
      </c>
      <c r="D85" s="213"/>
      <c r="E85" s="213"/>
      <c r="F85" s="207"/>
      <c r="G85" s="120">
        <f t="shared" si="6"/>
        <v>0</v>
      </c>
      <c r="H85" s="143"/>
      <c r="I85" s="281">
        <f>D85/'Försättsblad-börja här'!$F$22</f>
        <v>0</v>
      </c>
      <c r="J85" s="281">
        <f>E85/'Försättsblad-börja här'!$F$22</f>
        <v>0</v>
      </c>
      <c r="K85" s="281">
        <f>F85/'Försättsblad-börja här'!$F$22</f>
        <v>0</v>
      </c>
      <c r="L85" s="281">
        <f>G85/'Försättsblad-börja här'!$F$22</f>
        <v>0</v>
      </c>
      <c r="M85" s="434"/>
      <c r="N85" s="435"/>
      <c r="O85" s="20"/>
      <c r="P85" s="20"/>
      <c r="Q85" s="20"/>
      <c r="R85" s="20"/>
      <c r="S85" s="20"/>
      <c r="T85" s="20"/>
      <c r="U85" s="20"/>
      <c r="V85" s="20"/>
      <c r="W85" s="20"/>
      <c r="X85" s="20"/>
      <c r="Y85" s="20"/>
      <c r="Z85" s="20"/>
      <c r="AA85" s="20"/>
      <c r="AB85" s="20"/>
      <c r="AC85" s="20"/>
    </row>
    <row r="86" spans="1:29" ht="15.75">
      <c r="A86" s="20"/>
      <c r="B86" s="159"/>
      <c r="C86" s="152" t="s">
        <v>127</v>
      </c>
      <c r="D86" s="213"/>
      <c r="E86" s="213"/>
      <c r="F86" s="207"/>
      <c r="G86" s="120">
        <f t="shared" si="6"/>
        <v>0</v>
      </c>
      <c r="H86" s="143"/>
      <c r="I86" s="281">
        <f>D86/'Försättsblad-börja här'!$F$22</f>
        <v>0</v>
      </c>
      <c r="J86" s="281">
        <f>E86/'Försättsblad-börja här'!$F$22</f>
        <v>0</v>
      </c>
      <c r="K86" s="281">
        <f>F86/'Försättsblad-börja här'!$F$22</f>
        <v>0</v>
      </c>
      <c r="L86" s="281">
        <f>G86/'Försättsblad-börja här'!$F$22</f>
        <v>0</v>
      </c>
      <c r="M86" s="434"/>
      <c r="N86" s="435"/>
      <c r="O86" s="20"/>
      <c r="P86" s="20"/>
      <c r="Q86" s="20"/>
      <c r="R86" s="20"/>
      <c r="S86" s="20"/>
      <c r="T86" s="20"/>
      <c r="U86" s="20"/>
      <c r="V86" s="20"/>
      <c r="W86" s="20"/>
      <c r="X86" s="20"/>
      <c r="Y86" s="20"/>
      <c r="Z86" s="20"/>
      <c r="AA86" s="20"/>
      <c r="AB86" s="20"/>
      <c r="AC86" s="20"/>
    </row>
    <row r="87" spans="1:29" ht="16.5" thickBot="1">
      <c r="A87" s="20"/>
      <c r="B87" s="160"/>
      <c r="C87" s="191" t="s">
        <v>211</v>
      </c>
      <c r="D87" s="214"/>
      <c r="E87" s="214"/>
      <c r="F87" s="210"/>
      <c r="G87" s="123">
        <f t="shared" si="6"/>
        <v>0</v>
      </c>
      <c r="H87" s="162"/>
      <c r="I87" s="282">
        <f>D87/'Försättsblad-börja här'!$F$22</f>
        <v>0</v>
      </c>
      <c r="J87" s="282">
        <f>E87/'Försättsblad-börja här'!$F$22</f>
        <v>0</v>
      </c>
      <c r="K87" s="282">
        <f>F87/'Försättsblad-börja här'!$F$22</f>
        <v>0</v>
      </c>
      <c r="L87" s="282">
        <f>G87/'Försättsblad-börja här'!$F$22</f>
        <v>0</v>
      </c>
      <c r="M87" s="432"/>
      <c r="N87" s="433"/>
      <c r="O87" s="20"/>
      <c r="P87" s="20"/>
      <c r="Q87" s="20"/>
      <c r="R87" s="20"/>
      <c r="S87" s="20"/>
      <c r="T87" s="20"/>
      <c r="U87" s="20"/>
      <c r="V87" s="20"/>
      <c r="W87" s="20"/>
      <c r="X87" s="20"/>
      <c r="Y87" s="20"/>
      <c r="Z87" s="20"/>
      <c r="AA87" s="20"/>
      <c r="AB87" s="20"/>
      <c r="AC87" s="20"/>
    </row>
    <row r="88" spans="1:29">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row>
    <row r="89" spans="1:29">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row>
    <row r="90" spans="1:29">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row>
    <row r="91" spans="1:29">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row>
    <row r="92" spans="1:29">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row>
    <row r="93" spans="1:29">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row>
    <row r="94" spans="1:29">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row>
    <row r="95" spans="1:29">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row>
    <row r="96" spans="1:29">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row>
    <row r="97" spans="1:29">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row>
    <row r="98" spans="1:29">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row>
    <row r="99" spans="1:29">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1:29">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row>
    <row r="101" spans="1:29">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row>
    <row r="102" spans="1:29">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row>
    <row r="103" spans="1:29">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row>
    <row r="104" spans="1:29">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row>
    <row r="105" spans="1:29">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row>
    <row r="106" spans="1:29">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row>
    <row r="107" spans="1:29">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row>
    <row r="108" spans="1:29">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row>
    <row r="109" spans="1:29">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row>
    <row r="110" spans="1:29">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row>
    <row r="111" spans="1:29">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1:29">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row>
    <row r="113" spans="1:29">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row>
    <row r="114" spans="1:29">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row>
    <row r="115" spans="1:29">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row>
    <row r="116" spans="1:29">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row>
    <row r="117" spans="1:29">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row>
    <row r="118" spans="1:29">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row>
    <row r="119" spans="1:29">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row>
    <row r="120" spans="1:29">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row>
    <row r="121" spans="1:29">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row>
    <row r="122" spans="1:29">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row>
    <row r="123" spans="1:29">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row>
    <row r="124" spans="1:29">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row>
    <row r="125" spans="1:29">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row>
    <row r="126" spans="1:29">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row>
    <row r="127" spans="1:29">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row>
    <row r="128" spans="1:29">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row>
    <row r="129" spans="1:29">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row>
    <row r="130" spans="1:29">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row>
    <row r="131" spans="1:29">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row>
    <row r="132" spans="1:29">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row>
    <row r="133" spans="1:29">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row>
    <row r="134" spans="1:29">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row>
    <row r="135" spans="1:29">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row>
    <row r="136" spans="1:29">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row>
    <row r="137" spans="1:29">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row>
    <row r="138" spans="1:29">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row>
    <row r="139" spans="1:29">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row>
    <row r="140" spans="1:29">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row>
    <row r="141" spans="1:29">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row>
    <row r="142" spans="1:29">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row>
    <row r="143" spans="1:29">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row>
    <row r="144" spans="1:29">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row>
    <row r="145" spans="1:29">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row>
    <row r="146" spans="1:29">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row>
    <row r="147" spans="1:29">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row>
    <row r="148" spans="1:29">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row>
    <row r="149" spans="1:29">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row>
    <row r="150" spans="1:29">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row>
    <row r="151" spans="1:29">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row>
    <row r="152" spans="1:29">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row>
    <row r="153" spans="1:29">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row>
    <row r="154" spans="1:29">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row>
    <row r="155" spans="1:29">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row>
    <row r="156" spans="1:29">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row>
    <row r="157" spans="1:29">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row>
    <row r="158" spans="1:29">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row>
    <row r="159" spans="1:29">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row>
    <row r="160" spans="1:29">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row>
  </sheetData>
  <sheetProtection password="D01A" sheet="1"/>
  <mergeCells count="100">
    <mergeCell ref="G16:H16"/>
    <mergeCell ref="G17:H17"/>
    <mergeCell ref="E4:G4"/>
    <mergeCell ref="G19:H19"/>
    <mergeCell ref="G8:H8"/>
    <mergeCell ref="G9:H9"/>
    <mergeCell ref="G10:H10"/>
    <mergeCell ref="G11:H11"/>
    <mergeCell ref="G13:H13"/>
    <mergeCell ref="G12:H12"/>
    <mergeCell ref="G39:H39"/>
    <mergeCell ref="G18:H18"/>
    <mergeCell ref="G36:H36"/>
    <mergeCell ref="G37:H37"/>
    <mergeCell ref="G14:H14"/>
    <mergeCell ref="J39:L39"/>
    <mergeCell ref="G15:H15"/>
    <mergeCell ref="G38:H38"/>
    <mergeCell ref="J38:L38"/>
    <mergeCell ref="J15:L15"/>
    <mergeCell ref="J8:L8"/>
    <mergeCell ref="J9:L9"/>
    <mergeCell ref="J10:L10"/>
    <mergeCell ref="J11:L11"/>
    <mergeCell ref="J12:L12"/>
    <mergeCell ref="J13:L13"/>
    <mergeCell ref="J16:L16"/>
    <mergeCell ref="J17:L17"/>
    <mergeCell ref="J18:L18"/>
    <mergeCell ref="J19:L19"/>
    <mergeCell ref="M30:N30"/>
    <mergeCell ref="J14:L14"/>
    <mergeCell ref="M31:N31"/>
    <mergeCell ref="J36:L36"/>
    <mergeCell ref="J37:L37"/>
    <mergeCell ref="M23:N23"/>
    <mergeCell ref="M24:N24"/>
    <mergeCell ref="M25:N25"/>
    <mergeCell ref="M26:N26"/>
    <mergeCell ref="M27:N27"/>
    <mergeCell ref="M28:N28"/>
    <mergeCell ref="M29:N29"/>
    <mergeCell ref="G40:H40"/>
    <mergeCell ref="J40:L40"/>
    <mergeCell ref="G41:H41"/>
    <mergeCell ref="J41:L41"/>
    <mergeCell ref="G42:H42"/>
    <mergeCell ref="J42:L42"/>
    <mergeCell ref="G43:H43"/>
    <mergeCell ref="J43:L43"/>
    <mergeCell ref="G44:H44"/>
    <mergeCell ref="J44:L44"/>
    <mergeCell ref="G45:H45"/>
    <mergeCell ref="J45:L45"/>
    <mergeCell ref="G46:H46"/>
    <mergeCell ref="J46:L46"/>
    <mergeCell ref="G47:H47"/>
    <mergeCell ref="J47:L47"/>
    <mergeCell ref="M51:N51"/>
    <mergeCell ref="M52:N52"/>
    <mergeCell ref="M53:N53"/>
    <mergeCell ref="M54:N54"/>
    <mergeCell ref="M55:N55"/>
    <mergeCell ref="M56:N56"/>
    <mergeCell ref="M57:N57"/>
    <mergeCell ref="M58:N58"/>
    <mergeCell ref="G64:H64"/>
    <mergeCell ref="J64:L64"/>
    <mergeCell ref="G65:H65"/>
    <mergeCell ref="J65:L65"/>
    <mergeCell ref="G66:H66"/>
    <mergeCell ref="J66:L66"/>
    <mergeCell ref="G67:H67"/>
    <mergeCell ref="J67:L67"/>
    <mergeCell ref="G68:H68"/>
    <mergeCell ref="J68:L68"/>
    <mergeCell ref="G69:H69"/>
    <mergeCell ref="J69:L69"/>
    <mergeCell ref="G70:H70"/>
    <mergeCell ref="J70:L70"/>
    <mergeCell ref="G71:H71"/>
    <mergeCell ref="J71:L71"/>
    <mergeCell ref="G72:H72"/>
    <mergeCell ref="J72:L72"/>
    <mergeCell ref="G73:H73"/>
    <mergeCell ref="J73:L73"/>
    <mergeCell ref="G74:H74"/>
    <mergeCell ref="J74:L74"/>
    <mergeCell ref="G75:H75"/>
    <mergeCell ref="J75:L75"/>
    <mergeCell ref="M59:N59"/>
    <mergeCell ref="M87:N87"/>
    <mergeCell ref="M85:N85"/>
    <mergeCell ref="M86:N86"/>
    <mergeCell ref="M79:N79"/>
    <mergeCell ref="M80:N80"/>
    <mergeCell ref="M81:N81"/>
    <mergeCell ref="M82:N82"/>
    <mergeCell ref="M83:N83"/>
    <mergeCell ref="M84:N84"/>
  </mergeCells>
  <pageMargins left="0.70866141732283472" right="0.70866141732283472" top="0.35433070866141736" bottom="0.43307086614173229" header="0.23622047244094491" footer="0.31496062992125984"/>
  <pageSetup paperSize="9" scale="47" orientation="portrait"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AD88"/>
  <sheetViews>
    <sheetView zoomScale="70" zoomScaleNormal="70" workbookViewId="0">
      <selection activeCell="S47" sqref="S47"/>
    </sheetView>
  </sheetViews>
  <sheetFormatPr defaultRowHeight="15"/>
  <cols>
    <col min="1" max="1" width="1.42578125" customWidth="1"/>
    <col min="2" max="2" width="16" customWidth="1"/>
    <col min="3" max="7" width="14" customWidth="1"/>
    <col min="8" max="8" width="19.42578125" customWidth="1"/>
    <col min="9" max="9" width="13.28515625" customWidth="1"/>
    <col min="10" max="10" width="0.7109375" customWidth="1"/>
    <col min="11" max="12" width="14" customWidth="1"/>
    <col min="13" max="14" width="14.140625" customWidth="1"/>
    <col min="15" max="15" width="19.140625" customWidth="1"/>
    <col min="16" max="16" width="14.140625" customWidth="1"/>
    <col min="17" max="17" width="1.42578125" customWidth="1"/>
    <col min="18" max="18" width="20" customWidth="1"/>
  </cols>
  <sheetData>
    <row r="1" spans="1:30" ht="8.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0" ht="21">
      <c r="A2" s="20"/>
      <c r="B2" s="20"/>
      <c r="C2" s="20"/>
      <c r="D2" s="107" t="s">
        <v>80</v>
      </c>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0" ht="15.75">
      <c r="A3" s="20"/>
      <c r="B3" s="20"/>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15.75">
      <c r="A4" s="20"/>
      <c r="B4" s="20"/>
      <c r="C4" s="20"/>
      <c r="D4" s="46" t="s">
        <v>69</v>
      </c>
      <c r="E4" s="470">
        <f>'Försättsblad-börja här'!C7</f>
        <v>0</v>
      </c>
      <c r="F4" s="471"/>
      <c r="G4" s="471"/>
      <c r="H4" s="472"/>
      <c r="I4" s="41"/>
      <c r="J4" s="41"/>
      <c r="K4" s="41"/>
      <c r="L4" s="41"/>
      <c r="M4" s="41"/>
      <c r="N4" s="46" t="s">
        <v>71</v>
      </c>
      <c r="O4" s="47">
        <f>'Försättsblad-börja här'!G7</f>
        <v>0</v>
      </c>
      <c r="P4" s="41"/>
      <c r="Q4" s="41"/>
      <c r="R4" s="41"/>
      <c r="S4" s="41"/>
      <c r="T4" s="41"/>
      <c r="U4" s="41"/>
      <c r="V4" s="41"/>
      <c r="W4" s="41"/>
      <c r="X4" s="41"/>
      <c r="Y4" s="41"/>
      <c r="Z4" s="41"/>
      <c r="AA4" s="41"/>
      <c r="AB4" s="41"/>
      <c r="AC4" s="41"/>
      <c r="AD4" s="41"/>
    </row>
    <row r="5" spans="1:30" ht="3" customHeight="1">
      <c r="A5" s="20"/>
      <c r="B5" s="2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15.75">
      <c r="A6" s="20"/>
      <c r="B6" s="20"/>
      <c r="C6" s="20"/>
      <c r="D6" s="46" t="s">
        <v>75</v>
      </c>
      <c r="E6" s="207"/>
      <c r="F6" s="41"/>
      <c r="G6" s="41"/>
      <c r="H6" s="41"/>
      <c r="I6" s="41"/>
      <c r="J6" s="41"/>
      <c r="K6" s="41"/>
      <c r="L6" s="41"/>
      <c r="M6" s="41"/>
      <c r="N6" s="46" t="s">
        <v>188</v>
      </c>
      <c r="O6" s="207"/>
      <c r="P6" s="41"/>
      <c r="Q6" s="41"/>
      <c r="R6" s="41"/>
      <c r="S6" s="41"/>
      <c r="T6" s="41"/>
      <c r="U6" s="41"/>
      <c r="V6" s="41"/>
      <c r="W6" s="41"/>
      <c r="X6" s="41"/>
      <c r="Y6" s="41"/>
      <c r="Z6" s="41"/>
      <c r="AA6" s="41"/>
      <c r="AB6" s="41"/>
      <c r="AC6" s="41"/>
      <c r="AD6" s="41"/>
    </row>
    <row r="7" spans="1:30" ht="15.75" customHeight="1" thickBot="1">
      <c r="A7" s="20"/>
      <c r="B7" s="20"/>
      <c r="C7" s="20"/>
      <c r="D7" s="46"/>
      <c r="E7" s="55"/>
      <c r="F7" s="41"/>
      <c r="G7" s="41"/>
      <c r="H7" s="41"/>
      <c r="I7" s="41"/>
      <c r="J7" s="41"/>
      <c r="K7" s="41"/>
      <c r="L7" s="41"/>
      <c r="M7" s="41"/>
      <c r="N7" s="41"/>
      <c r="O7" s="41"/>
      <c r="P7" s="41"/>
      <c r="Q7" s="41"/>
      <c r="R7" s="41"/>
      <c r="S7" s="41"/>
      <c r="T7" s="41"/>
      <c r="U7" s="41"/>
      <c r="V7" s="41"/>
      <c r="W7" s="41"/>
      <c r="X7" s="41"/>
      <c r="Y7" s="41"/>
      <c r="Z7" s="41"/>
      <c r="AA7" s="41"/>
      <c r="AB7" s="41"/>
      <c r="AC7" s="41"/>
      <c r="AD7" s="41"/>
    </row>
    <row r="8" spans="1:30" ht="15.75" customHeight="1" thickBot="1">
      <c r="A8" s="20"/>
      <c r="B8" s="299" t="s">
        <v>175</v>
      </c>
      <c r="C8" s="300"/>
      <c r="D8" s="301">
        <f>'Underlag-mätvärden el'!D8</f>
        <v>0</v>
      </c>
      <c r="E8" s="300"/>
      <c r="F8" s="302"/>
      <c r="G8" s="302"/>
      <c r="H8" s="302"/>
      <c r="I8" s="300"/>
      <c r="J8" s="302"/>
      <c r="K8" s="301">
        <f t="shared" ref="K8:M9" si="0">C8</f>
        <v>0</v>
      </c>
      <c r="L8" s="301">
        <f t="shared" si="0"/>
        <v>0</v>
      </c>
      <c r="M8" s="301">
        <f t="shared" si="0"/>
        <v>0</v>
      </c>
      <c r="N8" s="302"/>
      <c r="O8" s="302"/>
      <c r="P8" s="301">
        <f>I8</f>
        <v>0</v>
      </c>
      <c r="Q8" s="41"/>
      <c r="R8" s="41"/>
      <c r="S8" s="41"/>
      <c r="T8" s="41"/>
      <c r="U8" s="41"/>
      <c r="V8" s="41"/>
      <c r="W8" s="41"/>
      <c r="X8" s="41"/>
      <c r="Y8" s="41"/>
      <c r="Z8" s="41"/>
      <c r="AA8" s="41"/>
      <c r="AB8" s="41"/>
      <c r="AC8" s="41"/>
      <c r="AD8" s="41"/>
    </row>
    <row r="9" spans="1:30" ht="33" customHeight="1">
      <c r="A9" s="20"/>
      <c r="B9" s="303"/>
      <c r="C9" s="110" t="s">
        <v>77</v>
      </c>
      <c r="D9" s="110" t="s">
        <v>187</v>
      </c>
      <c r="E9" s="110" t="s">
        <v>170</v>
      </c>
      <c r="F9" s="110" t="s">
        <v>53</v>
      </c>
      <c r="G9" s="110" t="s">
        <v>223</v>
      </c>
      <c r="H9" s="110" t="s">
        <v>79</v>
      </c>
      <c r="I9" s="110" t="s">
        <v>189</v>
      </c>
      <c r="J9" s="110"/>
      <c r="K9" s="110" t="str">
        <f t="shared" si="0"/>
        <v>Köpt värme</v>
      </c>
      <c r="L9" s="110" t="str">
        <f t="shared" si="0"/>
        <v>Köpt elvärme</v>
      </c>
      <c r="M9" s="110" t="str">
        <f t="shared" si="0"/>
        <v>Tappvarm-vatten</v>
      </c>
      <c r="N9" s="110" t="str">
        <f>F9</f>
        <v>Uppvärmning</v>
      </c>
      <c r="O9" s="110" t="str">
        <f>H9</f>
        <v>Klimatnormaliserad uppvärmning</v>
      </c>
      <c r="P9" s="304" t="str">
        <f>I9</f>
        <v>Solvärme</v>
      </c>
      <c r="Q9" s="22"/>
      <c r="R9" s="22"/>
      <c r="S9" s="22"/>
      <c r="T9" s="22"/>
      <c r="U9" s="22"/>
      <c r="V9" s="22"/>
      <c r="W9" s="22"/>
      <c r="X9" s="22"/>
      <c r="Y9" s="22"/>
      <c r="Z9" s="22"/>
      <c r="AA9" s="22"/>
      <c r="AB9" s="22"/>
      <c r="AC9" s="22"/>
      <c r="AD9" s="22"/>
    </row>
    <row r="10" spans="1:30" ht="19.5" thickBot="1">
      <c r="A10" s="20"/>
      <c r="B10" s="305" t="s">
        <v>76</v>
      </c>
      <c r="C10" s="105" t="s">
        <v>78</v>
      </c>
      <c r="D10" s="105" t="s">
        <v>78</v>
      </c>
      <c r="E10" s="105" t="s">
        <v>78</v>
      </c>
      <c r="F10" s="105" t="s">
        <v>78</v>
      </c>
      <c r="G10" s="298"/>
      <c r="H10" s="105" t="s">
        <v>78</v>
      </c>
      <c r="I10" s="105" t="s">
        <v>78</v>
      </c>
      <c r="J10" s="105"/>
      <c r="K10" s="105" t="s">
        <v>122</v>
      </c>
      <c r="L10" s="105" t="s">
        <v>122</v>
      </c>
      <c r="M10" s="105" t="s">
        <v>122</v>
      </c>
      <c r="N10" s="105" t="s">
        <v>122</v>
      </c>
      <c r="O10" s="105" t="s">
        <v>122</v>
      </c>
      <c r="P10" s="106" t="s">
        <v>122</v>
      </c>
      <c r="Q10" s="22"/>
      <c r="R10" s="22"/>
      <c r="S10" s="22"/>
      <c r="T10" s="22"/>
      <c r="U10" s="22"/>
      <c r="V10" s="22"/>
      <c r="W10" s="22"/>
      <c r="X10" s="22"/>
      <c r="Y10" s="22"/>
      <c r="Z10" s="22"/>
      <c r="AA10" s="22"/>
      <c r="AB10" s="22"/>
      <c r="AC10" s="22"/>
      <c r="AD10" s="22"/>
    </row>
    <row r="11" spans="1:30" ht="15.75">
      <c r="A11" s="20"/>
      <c r="B11" s="307">
        <v>1</v>
      </c>
      <c r="C11" s="212"/>
      <c r="D11" s="308">
        <f>'Underlag-mätvärden el'!D11</f>
        <v>0</v>
      </c>
      <c r="E11" s="212"/>
      <c r="F11" s="308">
        <f>C11+D11-E11</f>
        <v>0</v>
      </c>
      <c r="G11" s="212"/>
      <c r="H11" s="339">
        <f>IF(G11=0,0,F11/G11)</f>
        <v>0</v>
      </c>
      <c r="I11" s="212"/>
      <c r="J11" s="309"/>
      <c r="K11" s="306">
        <f>C11/'Försättsblad-börja här'!$F$22</f>
        <v>0</v>
      </c>
      <c r="L11" s="306">
        <f>D11/'Försättsblad-börja här'!$F$22</f>
        <v>0</v>
      </c>
      <c r="M11" s="306">
        <f>E11/'Försättsblad-börja här'!$F$22</f>
        <v>0</v>
      </c>
      <c r="N11" s="306">
        <f>F11/'Försättsblad-börja här'!$F$22</f>
        <v>0</v>
      </c>
      <c r="O11" s="306">
        <f>H11/'Försättsblad-börja här'!$F$22</f>
        <v>0</v>
      </c>
      <c r="P11" s="310">
        <f>I11/'Försättsblad-börja här'!$F$22</f>
        <v>0</v>
      </c>
      <c r="Q11" s="20"/>
      <c r="R11" s="20"/>
      <c r="S11" s="20"/>
      <c r="T11" s="20"/>
      <c r="U11" s="20"/>
      <c r="V11" s="20"/>
      <c r="W11" s="20"/>
      <c r="X11" s="20"/>
      <c r="Y11" s="20"/>
      <c r="Z11" s="20"/>
      <c r="AA11" s="20"/>
      <c r="AB11" s="20"/>
      <c r="AC11" s="20"/>
      <c r="AD11" s="20"/>
    </row>
    <row r="12" spans="1:30" ht="15.75">
      <c r="A12" s="20"/>
      <c r="B12" s="103">
        <v>2</v>
      </c>
      <c r="C12" s="207"/>
      <c r="D12" s="104">
        <f>'Underlag-mätvärden el'!D12</f>
        <v>0</v>
      </c>
      <c r="E12" s="207"/>
      <c r="F12" s="104">
        <f t="shared" ref="F12:F22" si="1">C12+D12-E12</f>
        <v>0</v>
      </c>
      <c r="G12" s="205"/>
      <c r="H12" s="337">
        <f t="shared" ref="H12:H49" si="2">IF(G12=0,0,F12/G12)</f>
        <v>0</v>
      </c>
      <c r="I12" s="205"/>
      <c r="J12" s="137"/>
      <c r="K12" s="243">
        <f>C12/'Försättsblad-börja här'!$F$22</f>
        <v>0</v>
      </c>
      <c r="L12" s="243">
        <f>D12/'Försättsblad-börja här'!$F$22</f>
        <v>0</v>
      </c>
      <c r="M12" s="243">
        <f>E12/'Försättsblad-börja här'!$F$22</f>
        <v>0</v>
      </c>
      <c r="N12" s="243">
        <f>F12/'Försättsblad-börja här'!$F$22</f>
        <v>0</v>
      </c>
      <c r="O12" s="243">
        <f>H12/'Försättsblad-börja här'!$F$22</f>
        <v>0</v>
      </c>
      <c r="P12" s="311">
        <f>I12/'Försättsblad-börja här'!$F$22</f>
        <v>0</v>
      </c>
      <c r="Q12" s="20"/>
      <c r="R12" s="20"/>
      <c r="S12" s="20"/>
      <c r="T12" s="20"/>
      <c r="U12" s="20"/>
      <c r="V12" s="20"/>
      <c r="W12" s="20"/>
      <c r="X12" s="20"/>
      <c r="Y12" s="20"/>
      <c r="Z12" s="20"/>
      <c r="AA12" s="20"/>
      <c r="AB12" s="20"/>
      <c r="AC12" s="20"/>
      <c r="AD12" s="20"/>
    </row>
    <row r="13" spans="1:30" ht="15.75">
      <c r="A13" s="20"/>
      <c r="B13" s="103">
        <v>3</v>
      </c>
      <c r="C13" s="207"/>
      <c r="D13" s="104">
        <f>'Underlag-mätvärden el'!D13</f>
        <v>0</v>
      </c>
      <c r="E13" s="207"/>
      <c r="F13" s="104">
        <f t="shared" si="1"/>
        <v>0</v>
      </c>
      <c r="G13" s="205"/>
      <c r="H13" s="337">
        <f t="shared" si="2"/>
        <v>0</v>
      </c>
      <c r="I13" s="205"/>
      <c r="J13" s="137"/>
      <c r="K13" s="243">
        <f>C13/'Försättsblad-börja här'!$F$22</f>
        <v>0</v>
      </c>
      <c r="L13" s="243">
        <f>D13/'Försättsblad-börja här'!$F$22</f>
        <v>0</v>
      </c>
      <c r="M13" s="243">
        <f>E13/'Försättsblad-börja här'!$F$22</f>
        <v>0</v>
      </c>
      <c r="N13" s="243">
        <f>F13/'Försättsblad-börja här'!$F$22</f>
        <v>0</v>
      </c>
      <c r="O13" s="243">
        <f>H13/'Försättsblad-börja här'!$F$22</f>
        <v>0</v>
      </c>
      <c r="P13" s="311">
        <f>I13/'Försättsblad-börja här'!$F$22</f>
        <v>0</v>
      </c>
      <c r="Q13" s="20"/>
      <c r="R13" s="20"/>
      <c r="S13" s="20"/>
      <c r="T13" s="20"/>
      <c r="U13" s="20"/>
      <c r="V13" s="20"/>
      <c r="W13" s="20"/>
      <c r="X13" s="20"/>
      <c r="Y13" s="20"/>
      <c r="Z13" s="20"/>
      <c r="AA13" s="20"/>
      <c r="AB13" s="20"/>
      <c r="AC13" s="20"/>
      <c r="AD13" s="20"/>
    </row>
    <row r="14" spans="1:30" ht="15.75">
      <c r="A14" s="20"/>
      <c r="B14" s="103">
        <v>4</v>
      </c>
      <c r="C14" s="207"/>
      <c r="D14" s="104">
        <f>'Underlag-mätvärden el'!D14</f>
        <v>0</v>
      </c>
      <c r="E14" s="207"/>
      <c r="F14" s="104">
        <f t="shared" si="1"/>
        <v>0</v>
      </c>
      <c r="G14" s="205"/>
      <c r="H14" s="337">
        <f t="shared" si="2"/>
        <v>0</v>
      </c>
      <c r="I14" s="205"/>
      <c r="J14" s="137"/>
      <c r="K14" s="243">
        <f>C14/'Försättsblad-börja här'!$F$22</f>
        <v>0</v>
      </c>
      <c r="L14" s="243">
        <f>D14/'Försättsblad-börja här'!$F$22</f>
        <v>0</v>
      </c>
      <c r="M14" s="243">
        <f>E14/'Försättsblad-börja här'!$F$22</f>
        <v>0</v>
      </c>
      <c r="N14" s="243">
        <f>F14/'Försättsblad-börja här'!$F$22</f>
        <v>0</v>
      </c>
      <c r="O14" s="243">
        <f>H14/'Försättsblad-börja här'!$F$22</f>
        <v>0</v>
      </c>
      <c r="P14" s="311">
        <f>I14/'Försättsblad-börja här'!$F$22</f>
        <v>0</v>
      </c>
      <c r="Q14" s="20"/>
      <c r="R14" s="20"/>
      <c r="S14" s="20"/>
      <c r="T14" s="20"/>
      <c r="U14" s="20"/>
      <c r="V14" s="20"/>
      <c r="W14" s="20"/>
      <c r="X14" s="20"/>
      <c r="Y14" s="20"/>
      <c r="Z14" s="20"/>
      <c r="AA14" s="20"/>
      <c r="AB14" s="20"/>
      <c r="AC14" s="20"/>
      <c r="AD14" s="20"/>
    </row>
    <row r="15" spans="1:30" ht="15.75">
      <c r="A15" s="20"/>
      <c r="B15" s="103">
        <v>5</v>
      </c>
      <c r="C15" s="207"/>
      <c r="D15" s="104">
        <f>'Underlag-mätvärden el'!D15</f>
        <v>0</v>
      </c>
      <c r="E15" s="207"/>
      <c r="F15" s="104">
        <f t="shared" si="1"/>
        <v>0</v>
      </c>
      <c r="G15" s="205"/>
      <c r="H15" s="337">
        <f t="shared" si="2"/>
        <v>0</v>
      </c>
      <c r="I15" s="205"/>
      <c r="J15" s="137"/>
      <c r="K15" s="243">
        <f>C15/'Försättsblad-börja här'!$F$22</f>
        <v>0</v>
      </c>
      <c r="L15" s="243">
        <f>D15/'Försättsblad-börja här'!$F$22</f>
        <v>0</v>
      </c>
      <c r="M15" s="243">
        <f>E15/'Försättsblad-börja här'!$F$22</f>
        <v>0</v>
      </c>
      <c r="N15" s="243">
        <f>F15/'Försättsblad-börja här'!$F$22</f>
        <v>0</v>
      </c>
      <c r="O15" s="243">
        <f>H15/'Försättsblad-börja här'!$F$22</f>
        <v>0</v>
      </c>
      <c r="P15" s="311">
        <f>I15/'Försättsblad-börja här'!$F$22</f>
        <v>0</v>
      </c>
      <c r="Q15" s="20"/>
      <c r="R15" s="20"/>
      <c r="S15" s="20"/>
      <c r="T15" s="20"/>
      <c r="U15" s="20"/>
      <c r="V15" s="20"/>
      <c r="W15" s="20"/>
      <c r="X15" s="20"/>
      <c r="Y15" s="20"/>
      <c r="Z15" s="20"/>
      <c r="AA15" s="20"/>
      <c r="AB15" s="20"/>
      <c r="AC15" s="20"/>
      <c r="AD15" s="20"/>
    </row>
    <row r="16" spans="1:30" ht="15.75">
      <c r="A16" s="20"/>
      <c r="B16" s="103">
        <v>6</v>
      </c>
      <c r="C16" s="207"/>
      <c r="D16" s="104">
        <f>'Underlag-mätvärden el'!D16</f>
        <v>0</v>
      </c>
      <c r="E16" s="207"/>
      <c r="F16" s="104">
        <f t="shared" si="1"/>
        <v>0</v>
      </c>
      <c r="G16" s="205"/>
      <c r="H16" s="337">
        <f t="shared" si="2"/>
        <v>0</v>
      </c>
      <c r="I16" s="205"/>
      <c r="J16" s="137"/>
      <c r="K16" s="243">
        <f>C16/'Försättsblad-börja här'!$F$22</f>
        <v>0</v>
      </c>
      <c r="L16" s="243">
        <f>D16/'Försättsblad-börja här'!$F$22</f>
        <v>0</v>
      </c>
      <c r="M16" s="243">
        <f>E16/'Försättsblad-börja här'!$F$22</f>
        <v>0</v>
      </c>
      <c r="N16" s="243">
        <f>F16/'Försättsblad-börja här'!$F$22</f>
        <v>0</v>
      </c>
      <c r="O16" s="243">
        <f>H16/'Försättsblad-börja här'!$F$22</f>
        <v>0</v>
      </c>
      <c r="P16" s="311">
        <f>I16/'Försättsblad-börja här'!$F$22</f>
        <v>0</v>
      </c>
      <c r="Q16" s="20"/>
      <c r="R16" s="20"/>
      <c r="S16" s="20"/>
      <c r="T16" s="20"/>
      <c r="U16" s="20"/>
      <c r="V16" s="20"/>
      <c r="W16" s="20"/>
      <c r="X16" s="20"/>
      <c r="Y16" s="20"/>
      <c r="Z16" s="20"/>
      <c r="AA16" s="20"/>
      <c r="AB16" s="20"/>
      <c r="AC16" s="20"/>
      <c r="AD16" s="20"/>
    </row>
    <row r="17" spans="1:30" ht="15.75">
      <c r="A17" s="20"/>
      <c r="B17" s="103">
        <v>7</v>
      </c>
      <c r="C17" s="207"/>
      <c r="D17" s="104">
        <f>'Underlag-mätvärden el'!D17</f>
        <v>0</v>
      </c>
      <c r="E17" s="207"/>
      <c r="F17" s="104">
        <f t="shared" si="1"/>
        <v>0</v>
      </c>
      <c r="G17" s="205"/>
      <c r="H17" s="337">
        <f t="shared" si="2"/>
        <v>0</v>
      </c>
      <c r="I17" s="205"/>
      <c r="J17" s="137"/>
      <c r="K17" s="243">
        <f>C17/'Försättsblad-börja här'!$F$22</f>
        <v>0</v>
      </c>
      <c r="L17" s="243">
        <f>D17/'Försättsblad-börja här'!$F$22</f>
        <v>0</v>
      </c>
      <c r="M17" s="243">
        <f>E17/'Försättsblad-börja här'!$F$22</f>
        <v>0</v>
      </c>
      <c r="N17" s="243">
        <f>F17/'Försättsblad-börja här'!$F$22</f>
        <v>0</v>
      </c>
      <c r="O17" s="243">
        <f>H17/'Försättsblad-börja här'!$F$22</f>
        <v>0</v>
      </c>
      <c r="P17" s="311">
        <f>I17/'Försättsblad-börja här'!$F$22</f>
        <v>0</v>
      </c>
      <c r="Q17" s="20"/>
      <c r="R17" s="20"/>
      <c r="S17" s="20"/>
      <c r="T17" s="20"/>
      <c r="U17" s="20"/>
      <c r="V17" s="20"/>
      <c r="W17" s="20"/>
      <c r="X17" s="20"/>
      <c r="Y17" s="20"/>
      <c r="Z17" s="20"/>
      <c r="AA17" s="20"/>
      <c r="AB17" s="20"/>
      <c r="AC17" s="20"/>
      <c r="AD17" s="20"/>
    </row>
    <row r="18" spans="1:30" ht="15.75">
      <c r="A18" s="20"/>
      <c r="B18" s="103">
        <v>8</v>
      </c>
      <c r="C18" s="207"/>
      <c r="D18" s="104">
        <f>'Underlag-mätvärden el'!D18</f>
        <v>0</v>
      </c>
      <c r="E18" s="207"/>
      <c r="F18" s="104">
        <f t="shared" si="1"/>
        <v>0</v>
      </c>
      <c r="G18" s="205"/>
      <c r="H18" s="337">
        <f t="shared" si="2"/>
        <v>0</v>
      </c>
      <c r="I18" s="205"/>
      <c r="J18" s="137"/>
      <c r="K18" s="243">
        <f>C18/'Försättsblad-börja här'!$F$22</f>
        <v>0</v>
      </c>
      <c r="L18" s="243">
        <f>D18/'Försättsblad-börja här'!$F$22</f>
        <v>0</v>
      </c>
      <c r="M18" s="243">
        <f>E18/'Försättsblad-börja här'!$F$22</f>
        <v>0</v>
      </c>
      <c r="N18" s="243">
        <f>F18/'Försättsblad-börja här'!$F$22</f>
        <v>0</v>
      </c>
      <c r="O18" s="243">
        <f>H18/'Försättsblad-börja här'!$F$22</f>
        <v>0</v>
      </c>
      <c r="P18" s="311">
        <f>I18/'Försättsblad-börja här'!$F$22</f>
        <v>0</v>
      </c>
      <c r="Q18" s="20"/>
      <c r="R18" s="20"/>
      <c r="S18" s="20"/>
      <c r="T18" s="20"/>
      <c r="U18" s="20"/>
      <c r="V18" s="20"/>
      <c r="W18" s="20"/>
      <c r="X18" s="20"/>
      <c r="Y18" s="20"/>
      <c r="Z18" s="20"/>
      <c r="AA18" s="20"/>
      <c r="AB18" s="20"/>
      <c r="AC18" s="20"/>
      <c r="AD18" s="20"/>
    </row>
    <row r="19" spans="1:30" ht="15.75">
      <c r="A19" s="20"/>
      <c r="B19" s="103">
        <v>9</v>
      </c>
      <c r="C19" s="207"/>
      <c r="D19" s="104">
        <f>'Underlag-mätvärden el'!D19</f>
        <v>0</v>
      </c>
      <c r="E19" s="207"/>
      <c r="F19" s="104">
        <f t="shared" si="1"/>
        <v>0</v>
      </c>
      <c r="G19" s="205"/>
      <c r="H19" s="337">
        <f t="shared" si="2"/>
        <v>0</v>
      </c>
      <c r="I19" s="205"/>
      <c r="J19" s="137"/>
      <c r="K19" s="243">
        <f>C19/'Försättsblad-börja här'!$F$22</f>
        <v>0</v>
      </c>
      <c r="L19" s="243">
        <f>D19/'Försättsblad-börja här'!$F$22</f>
        <v>0</v>
      </c>
      <c r="M19" s="243">
        <f>E19/'Försättsblad-börja här'!$F$22</f>
        <v>0</v>
      </c>
      <c r="N19" s="243">
        <f>F19/'Försättsblad-börja här'!$F$22</f>
        <v>0</v>
      </c>
      <c r="O19" s="243">
        <f>H19/'Försättsblad-börja här'!$F$22</f>
        <v>0</v>
      </c>
      <c r="P19" s="311">
        <f>I19/'Försättsblad-börja här'!$F$22</f>
        <v>0</v>
      </c>
      <c r="Q19" s="20"/>
      <c r="R19" s="20"/>
      <c r="S19" s="20"/>
      <c r="T19" s="20"/>
      <c r="U19" s="20"/>
      <c r="V19" s="20"/>
      <c r="W19" s="20"/>
      <c r="X19" s="20"/>
      <c r="Y19" s="20"/>
      <c r="Z19" s="20"/>
      <c r="AA19" s="20"/>
      <c r="AB19" s="20"/>
      <c r="AC19" s="20"/>
      <c r="AD19" s="20"/>
    </row>
    <row r="20" spans="1:30" ht="15.75">
      <c r="A20" s="20"/>
      <c r="B20" s="103">
        <v>10</v>
      </c>
      <c r="C20" s="207"/>
      <c r="D20" s="104">
        <f>'Underlag-mätvärden el'!D20</f>
        <v>0</v>
      </c>
      <c r="E20" s="207"/>
      <c r="F20" s="104">
        <f t="shared" si="1"/>
        <v>0</v>
      </c>
      <c r="G20" s="205"/>
      <c r="H20" s="337">
        <f t="shared" si="2"/>
        <v>0</v>
      </c>
      <c r="I20" s="205"/>
      <c r="J20" s="137"/>
      <c r="K20" s="243">
        <f>C20/'Försättsblad-börja här'!$F$22</f>
        <v>0</v>
      </c>
      <c r="L20" s="243">
        <f>D20/'Försättsblad-börja här'!$F$22</f>
        <v>0</v>
      </c>
      <c r="M20" s="243">
        <f>E20/'Försättsblad-börja här'!$F$22</f>
        <v>0</v>
      </c>
      <c r="N20" s="243">
        <f>F20/'Försättsblad-börja här'!$F$22</f>
        <v>0</v>
      </c>
      <c r="O20" s="243">
        <f>H20/'Försättsblad-börja här'!$F$22</f>
        <v>0</v>
      </c>
      <c r="P20" s="311">
        <f>I20/'Försättsblad-börja här'!$F$22</f>
        <v>0</v>
      </c>
      <c r="Q20" s="20"/>
      <c r="R20" s="20"/>
      <c r="S20" s="20"/>
      <c r="T20" s="20"/>
      <c r="U20" s="20"/>
      <c r="V20" s="20"/>
      <c r="W20" s="20"/>
      <c r="X20" s="20"/>
      <c r="Y20" s="20"/>
      <c r="Z20" s="20"/>
      <c r="AA20" s="20"/>
      <c r="AB20" s="20"/>
      <c r="AC20" s="20"/>
      <c r="AD20" s="20"/>
    </row>
    <row r="21" spans="1:30" ht="15.75">
      <c r="A21" s="20"/>
      <c r="B21" s="103">
        <v>11</v>
      </c>
      <c r="C21" s="207"/>
      <c r="D21" s="104">
        <f>'Underlag-mätvärden el'!D21</f>
        <v>0</v>
      </c>
      <c r="E21" s="207"/>
      <c r="F21" s="104">
        <f t="shared" si="1"/>
        <v>0</v>
      </c>
      <c r="G21" s="205"/>
      <c r="H21" s="337">
        <f t="shared" si="2"/>
        <v>0</v>
      </c>
      <c r="I21" s="205"/>
      <c r="J21" s="137"/>
      <c r="K21" s="243">
        <f>C21/'Försättsblad-börja här'!$F$22</f>
        <v>0</v>
      </c>
      <c r="L21" s="243">
        <f>D21/'Försättsblad-börja här'!$F$22</f>
        <v>0</v>
      </c>
      <c r="M21" s="243">
        <f>E21/'Försättsblad-börja här'!$F$22</f>
        <v>0</v>
      </c>
      <c r="N21" s="243">
        <f>F21/'Försättsblad-börja här'!$F$22</f>
        <v>0</v>
      </c>
      <c r="O21" s="243">
        <f>H21/'Försättsblad-börja här'!$F$22</f>
        <v>0</v>
      </c>
      <c r="P21" s="311">
        <f>I21/'Försättsblad-börja här'!$F$22</f>
        <v>0</v>
      </c>
      <c r="Q21" s="20"/>
      <c r="R21" s="20"/>
      <c r="S21" s="20"/>
      <c r="T21" s="20"/>
      <c r="U21" s="20"/>
      <c r="V21" s="20"/>
      <c r="W21" s="20"/>
      <c r="X21" s="20"/>
      <c r="Y21" s="20"/>
      <c r="Z21" s="20"/>
      <c r="AA21" s="20"/>
      <c r="AB21" s="20"/>
      <c r="AC21" s="20"/>
      <c r="AD21" s="20"/>
    </row>
    <row r="22" spans="1:30" ht="16.5" thickBot="1">
      <c r="A22" s="20"/>
      <c r="B22" s="312">
        <v>12</v>
      </c>
      <c r="C22" s="210"/>
      <c r="D22" s="119">
        <f>'Underlag-mätvärden el'!D22</f>
        <v>0</v>
      </c>
      <c r="E22" s="210"/>
      <c r="F22" s="313">
        <f t="shared" si="1"/>
        <v>0</v>
      </c>
      <c r="G22" s="293"/>
      <c r="H22" s="338">
        <f t="shared" si="2"/>
        <v>0</v>
      </c>
      <c r="I22" s="293"/>
      <c r="J22" s="172"/>
      <c r="K22" s="314">
        <f>C22/'Försättsblad-börja här'!$F$22</f>
        <v>0</v>
      </c>
      <c r="L22" s="314">
        <f>D22/'Försättsblad-börja här'!$F$22</f>
        <v>0</v>
      </c>
      <c r="M22" s="314">
        <f>E22/'Försättsblad-börja här'!$F$22</f>
        <v>0</v>
      </c>
      <c r="N22" s="314">
        <f>F22/'Försättsblad-börja här'!$F$22</f>
        <v>0</v>
      </c>
      <c r="O22" s="314">
        <f>H22/'Försättsblad-börja här'!$F$22</f>
        <v>0</v>
      </c>
      <c r="P22" s="315">
        <f>I22/'Försättsblad-börja här'!$F$22</f>
        <v>0</v>
      </c>
      <c r="Q22" s="20"/>
      <c r="R22" s="20"/>
      <c r="S22" s="20"/>
      <c r="T22" s="20"/>
      <c r="U22" s="20"/>
      <c r="V22" s="20"/>
      <c r="W22" s="20"/>
      <c r="X22" s="20"/>
      <c r="Y22" s="20"/>
      <c r="Z22" s="20"/>
      <c r="AA22" s="20"/>
      <c r="AB22" s="20"/>
      <c r="AC22" s="20"/>
      <c r="AD22" s="20"/>
    </row>
    <row r="23" spans="1:30" ht="16.5" thickBot="1">
      <c r="A23" s="20"/>
      <c r="B23" s="102" t="s">
        <v>72</v>
      </c>
      <c r="C23" s="348">
        <f>SUM(C11:C22)</f>
        <v>0</v>
      </c>
      <c r="D23" s="233">
        <f>'Underlag-mätvärden el'!D23</f>
        <v>0</v>
      </c>
      <c r="E23" s="348">
        <f>SUM(E11:E22)</f>
        <v>0</v>
      </c>
      <c r="F23" s="59">
        <f>SUM(F11:F22)</f>
        <v>0</v>
      </c>
      <c r="G23" s="348"/>
      <c r="H23" s="336">
        <f t="shared" si="2"/>
        <v>0</v>
      </c>
      <c r="I23" s="348">
        <f>SUM(I11:I22)</f>
        <v>0</v>
      </c>
      <c r="J23" s="108"/>
      <c r="K23" s="286">
        <f>C23/'Försättsblad-börja här'!$F$22</f>
        <v>0</v>
      </c>
      <c r="L23" s="286">
        <f>D23/'Försättsblad-börja här'!$F$22</f>
        <v>0</v>
      </c>
      <c r="M23" s="286">
        <f>E23/'Försättsblad-börja här'!$F$22</f>
        <v>0</v>
      </c>
      <c r="N23" s="286">
        <f>F23/'Försättsblad-börja här'!$F$22</f>
        <v>0</v>
      </c>
      <c r="O23" s="286">
        <f>H23/'Försättsblad-börja här'!$F$22</f>
        <v>0</v>
      </c>
      <c r="P23" s="316">
        <f>I23/'Försättsblad-börja här'!$F$22</f>
        <v>0</v>
      </c>
      <c r="Q23" s="20"/>
      <c r="R23" s="20"/>
      <c r="S23" s="20"/>
      <c r="T23" s="20"/>
      <c r="U23" s="20"/>
      <c r="V23" s="20"/>
      <c r="W23" s="20"/>
      <c r="X23" s="20"/>
      <c r="Y23" s="20"/>
      <c r="Z23" s="20"/>
      <c r="AA23" s="20"/>
      <c r="AB23" s="20"/>
      <c r="AC23" s="20"/>
      <c r="AD23" s="20"/>
    </row>
    <row r="24" spans="1:30" ht="15.75">
      <c r="A24" s="20"/>
      <c r="B24" s="307">
        <v>13</v>
      </c>
      <c r="C24" s="212"/>
      <c r="D24" s="308">
        <f>'Underlag-mätvärden el'!D24</f>
        <v>0</v>
      </c>
      <c r="E24" s="212"/>
      <c r="F24" s="308">
        <f>C24+D24-E24</f>
        <v>0</v>
      </c>
      <c r="G24" s="212"/>
      <c r="H24" s="339">
        <f t="shared" si="2"/>
        <v>0</v>
      </c>
      <c r="I24" s="212"/>
      <c r="J24" s="309"/>
      <c r="K24" s="306">
        <f>C24/'Försättsblad-börja här'!$F$22</f>
        <v>0</v>
      </c>
      <c r="L24" s="306">
        <f>D24/'Försättsblad-börja här'!$F$22</f>
        <v>0</v>
      </c>
      <c r="M24" s="306">
        <f>E24/'Försättsblad-börja här'!$F$22</f>
        <v>0</v>
      </c>
      <c r="N24" s="306">
        <f>F24/'Försättsblad-börja här'!$F$22</f>
        <v>0</v>
      </c>
      <c r="O24" s="306">
        <f>H24/'Försättsblad-börja här'!$F$22</f>
        <v>0</v>
      </c>
      <c r="P24" s="310">
        <f>I24/'Försättsblad-börja här'!$F$22</f>
        <v>0</v>
      </c>
      <c r="Q24" s="20"/>
      <c r="R24" s="20"/>
      <c r="S24" s="20"/>
      <c r="T24" s="20"/>
      <c r="U24" s="20"/>
      <c r="V24" s="20"/>
      <c r="W24" s="20"/>
      <c r="X24" s="20"/>
      <c r="Y24" s="20"/>
      <c r="Z24" s="20"/>
      <c r="AA24" s="20"/>
      <c r="AB24" s="20"/>
      <c r="AC24" s="20"/>
      <c r="AD24" s="20"/>
    </row>
    <row r="25" spans="1:30" ht="15.75">
      <c r="A25" s="20"/>
      <c r="B25" s="103">
        <v>14</v>
      </c>
      <c r="C25" s="207"/>
      <c r="D25" s="104">
        <f>'Underlag-mätvärden el'!D25</f>
        <v>0</v>
      </c>
      <c r="E25" s="207"/>
      <c r="F25" s="104">
        <f t="shared" ref="F25:F35" si="3">C25+D25-E25</f>
        <v>0</v>
      </c>
      <c r="G25" s="205"/>
      <c r="H25" s="337">
        <f t="shared" si="2"/>
        <v>0</v>
      </c>
      <c r="I25" s="205"/>
      <c r="J25" s="137"/>
      <c r="K25" s="243">
        <f>C25/'Försättsblad-börja här'!$F$22</f>
        <v>0</v>
      </c>
      <c r="L25" s="243">
        <f>D25/'Försättsblad-börja här'!$F$22</f>
        <v>0</v>
      </c>
      <c r="M25" s="243">
        <f>E25/'Försättsblad-börja här'!$F$22</f>
        <v>0</v>
      </c>
      <c r="N25" s="243">
        <f>F25/'Försättsblad-börja här'!$F$22</f>
        <v>0</v>
      </c>
      <c r="O25" s="243">
        <f>H25/'Försättsblad-börja här'!$F$22</f>
        <v>0</v>
      </c>
      <c r="P25" s="311">
        <f>I25/'Försättsblad-börja här'!$F$22</f>
        <v>0</v>
      </c>
      <c r="Q25" s="20"/>
      <c r="R25" s="20"/>
      <c r="S25" s="20"/>
      <c r="T25" s="20"/>
      <c r="U25" s="20"/>
      <c r="V25" s="20"/>
      <c r="W25" s="20"/>
      <c r="X25" s="20"/>
      <c r="Y25" s="20"/>
      <c r="Z25" s="20"/>
      <c r="AA25" s="20"/>
      <c r="AB25" s="20"/>
      <c r="AC25" s="20"/>
      <c r="AD25" s="20"/>
    </row>
    <row r="26" spans="1:30" ht="15.75">
      <c r="A26" s="20"/>
      <c r="B26" s="103">
        <v>15</v>
      </c>
      <c r="C26" s="207"/>
      <c r="D26" s="104">
        <f>'Underlag-mätvärden el'!D26</f>
        <v>0</v>
      </c>
      <c r="E26" s="207"/>
      <c r="F26" s="104">
        <f t="shared" si="3"/>
        <v>0</v>
      </c>
      <c r="G26" s="205"/>
      <c r="H26" s="337">
        <f t="shared" si="2"/>
        <v>0</v>
      </c>
      <c r="I26" s="205"/>
      <c r="J26" s="137"/>
      <c r="K26" s="243">
        <f>C26/'Försättsblad-börja här'!$F$22</f>
        <v>0</v>
      </c>
      <c r="L26" s="243">
        <f>D26/'Försättsblad-börja här'!$F$22</f>
        <v>0</v>
      </c>
      <c r="M26" s="243">
        <f>E26/'Försättsblad-börja här'!$F$22</f>
        <v>0</v>
      </c>
      <c r="N26" s="243">
        <f>F26/'Försättsblad-börja här'!$F$22</f>
        <v>0</v>
      </c>
      <c r="O26" s="243">
        <f>H26/'Försättsblad-börja här'!$F$22</f>
        <v>0</v>
      </c>
      <c r="P26" s="311">
        <f>I26/'Försättsblad-börja här'!$F$22</f>
        <v>0</v>
      </c>
      <c r="Q26" s="20"/>
      <c r="R26" s="20"/>
      <c r="S26" s="20"/>
      <c r="T26" s="20"/>
      <c r="U26" s="20"/>
      <c r="V26" s="20"/>
      <c r="W26" s="20"/>
      <c r="X26" s="20"/>
      <c r="Y26" s="20"/>
      <c r="Z26" s="20"/>
      <c r="AA26" s="20"/>
      <c r="AB26" s="20"/>
      <c r="AC26" s="20"/>
      <c r="AD26" s="20"/>
    </row>
    <row r="27" spans="1:30" ht="15.75">
      <c r="A27" s="20"/>
      <c r="B27" s="103">
        <v>16</v>
      </c>
      <c r="C27" s="207"/>
      <c r="D27" s="104">
        <f>'Underlag-mätvärden el'!D27</f>
        <v>0</v>
      </c>
      <c r="E27" s="207"/>
      <c r="F27" s="104">
        <f t="shared" si="3"/>
        <v>0</v>
      </c>
      <c r="G27" s="205"/>
      <c r="H27" s="337">
        <f t="shared" si="2"/>
        <v>0</v>
      </c>
      <c r="I27" s="205"/>
      <c r="J27" s="137"/>
      <c r="K27" s="243">
        <f>C27/'Försättsblad-börja här'!$F$22</f>
        <v>0</v>
      </c>
      <c r="L27" s="243">
        <f>D27/'Försättsblad-börja här'!$F$22</f>
        <v>0</v>
      </c>
      <c r="M27" s="243">
        <f>E27/'Försättsblad-börja här'!$F$22</f>
        <v>0</v>
      </c>
      <c r="N27" s="243">
        <f>F27/'Försättsblad-börja här'!$F$22</f>
        <v>0</v>
      </c>
      <c r="O27" s="243">
        <f>H27/'Försättsblad-börja här'!$F$22</f>
        <v>0</v>
      </c>
      <c r="P27" s="311">
        <f>I27/'Försättsblad-börja här'!$F$22</f>
        <v>0</v>
      </c>
      <c r="Q27" s="20"/>
      <c r="R27" s="20"/>
      <c r="S27" s="20"/>
      <c r="T27" s="20"/>
      <c r="U27" s="20"/>
      <c r="V27" s="20"/>
      <c r="W27" s="20"/>
      <c r="X27" s="20"/>
      <c r="Y27" s="20"/>
      <c r="Z27" s="20"/>
      <c r="AA27" s="20"/>
      <c r="AB27" s="20"/>
      <c r="AC27" s="20"/>
      <c r="AD27" s="20"/>
    </row>
    <row r="28" spans="1:30" ht="15.75">
      <c r="A28" s="20"/>
      <c r="B28" s="103">
        <v>17</v>
      </c>
      <c r="C28" s="207"/>
      <c r="D28" s="104">
        <f>'Underlag-mätvärden el'!D28</f>
        <v>0</v>
      </c>
      <c r="E28" s="207"/>
      <c r="F28" s="104">
        <f t="shared" si="3"/>
        <v>0</v>
      </c>
      <c r="G28" s="205"/>
      <c r="H28" s="337">
        <f t="shared" si="2"/>
        <v>0</v>
      </c>
      <c r="I28" s="205"/>
      <c r="J28" s="137"/>
      <c r="K28" s="243">
        <f>C28/'Försättsblad-börja här'!$F$22</f>
        <v>0</v>
      </c>
      <c r="L28" s="243">
        <f>D28/'Försättsblad-börja här'!$F$22</f>
        <v>0</v>
      </c>
      <c r="M28" s="243">
        <f>E28/'Försättsblad-börja här'!$F$22</f>
        <v>0</v>
      </c>
      <c r="N28" s="243">
        <f>F28/'Försättsblad-börja här'!$F$22</f>
        <v>0</v>
      </c>
      <c r="O28" s="243">
        <f>H28/'Försättsblad-börja här'!$F$22</f>
        <v>0</v>
      </c>
      <c r="P28" s="311">
        <f>I28/'Försättsblad-börja här'!$F$22</f>
        <v>0</v>
      </c>
      <c r="Q28" s="20"/>
      <c r="R28" s="20"/>
      <c r="S28" s="20"/>
      <c r="T28" s="20"/>
      <c r="U28" s="20"/>
      <c r="V28" s="20"/>
      <c r="W28" s="20"/>
      <c r="X28" s="20"/>
      <c r="Y28" s="20"/>
      <c r="Z28" s="20"/>
      <c r="AA28" s="20"/>
      <c r="AB28" s="20"/>
      <c r="AC28" s="20"/>
      <c r="AD28" s="20"/>
    </row>
    <row r="29" spans="1:30" ht="15.75">
      <c r="A29" s="20"/>
      <c r="B29" s="103">
        <v>18</v>
      </c>
      <c r="C29" s="207"/>
      <c r="D29" s="104">
        <f>'Underlag-mätvärden el'!D29</f>
        <v>0</v>
      </c>
      <c r="E29" s="207"/>
      <c r="F29" s="104">
        <f t="shared" si="3"/>
        <v>0</v>
      </c>
      <c r="G29" s="205"/>
      <c r="H29" s="337">
        <f t="shared" si="2"/>
        <v>0</v>
      </c>
      <c r="I29" s="205"/>
      <c r="J29" s="137"/>
      <c r="K29" s="243">
        <f>C29/'Försättsblad-börja här'!$F$22</f>
        <v>0</v>
      </c>
      <c r="L29" s="243">
        <f>D29/'Försättsblad-börja här'!$F$22</f>
        <v>0</v>
      </c>
      <c r="M29" s="243">
        <f>E29/'Försättsblad-börja här'!$F$22</f>
        <v>0</v>
      </c>
      <c r="N29" s="243">
        <f>F29/'Försättsblad-börja här'!$F$22</f>
        <v>0</v>
      </c>
      <c r="O29" s="243">
        <f>H29/'Försättsblad-börja här'!$F$22</f>
        <v>0</v>
      </c>
      <c r="P29" s="311">
        <f>I29/'Försättsblad-börja här'!$F$22</f>
        <v>0</v>
      </c>
      <c r="Q29" s="20"/>
      <c r="R29" s="20"/>
      <c r="S29" s="20"/>
      <c r="T29" s="20"/>
      <c r="U29" s="20"/>
      <c r="V29" s="20"/>
      <c r="W29" s="20"/>
      <c r="X29" s="20"/>
      <c r="Y29" s="20"/>
      <c r="Z29" s="20"/>
      <c r="AA29" s="20"/>
      <c r="AB29" s="20"/>
      <c r="AC29" s="20"/>
      <c r="AD29" s="20"/>
    </row>
    <row r="30" spans="1:30" ht="15.75">
      <c r="A30" s="20"/>
      <c r="B30" s="103">
        <v>19</v>
      </c>
      <c r="C30" s="207"/>
      <c r="D30" s="104">
        <f>'Underlag-mätvärden el'!D30</f>
        <v>0</v>
      </c>
      <c r="E30" s="207"/>
      <c r="F30" s="104">
        <f t="shared" si="3"/>
        <v>0</v>
      </c>
      <c r="G30" s="205"/>
      <c r="H30" s="337">
        <f t="shared" si="2"/>
        <v>0</v>
      </c>
      <c r="I30" s="205"/>
      <c r="J30" s="137"/>
      <c r="K30" s="243">
        <f>C30/'Försättsblad-börja här'!$F$22</f>
        <v>0</v>
      </c>
      <c r="L30" s="243">
        <f>D30/'Försättsblad-börja här'!$F$22</f>
        <v>0</v>
      </c>
      <c r="M30" s="243">
        <f>E30/'Försättsblad-börja här'!$F$22</f>
        <v>0</v>
      </c>
      <c r="N30" s="243">
        <f>F30/'Försättsblad-börja här'!$F$22</f>
        <v>0</v>
      </c>
      <c r="O30" s="243">
        <f>H30/'Försättsblad-börja här'!$F$22</f>
        <v>0</v>
      </c>
      <c r="P30" s="311">
        <f>I30/'Försättsblad-börja här'!$F$22</f>
        <v>0</v>
      </c>
      <c r="Q30" s="20"/>
      <c r="R30" s="20"/>
      <c r="S30" s="20"/>
      <c r="T30" s="20"/>
      <c r="U30" s="20"/>
      <c r="V30" s="20"/>
      <c r="W30" s="20"/>
      <c r="X30" s="20"/>
      <c r="Y30" s="20"/>
      <c r="Z30" s="20"/>
      <c r="AA30" s="20"/>
      <c r="AB30" s="20"/>
      <c r="AC30" s="20"/>
      <c r="AD30" s="20"/>
    </row>
    <row r="31" spans="1:30" ht="15.75">
      <c r="A31" s="20"/>
      <c r="B31" s="103">
        <v>20</v>
      </c>
      <c r="C31" s="207"/>
      <c r="D31" s="104">
        <f>'Underlag-mätvärden el'!D31</f>
        <v>0</v>
      </c>
      <c r="E31" s="207"/>
      <c r="F31" s="104">
        <f t="shared" si="3"/>
        <v>0</v>
      </c>
      <c r="G31" s="205"/>
      <c r="H31" s="337">
        <f t="shared" si="2"/>
        <v>0</v>
      </c>
      <c r="I31" s="205"/>
      <c r="J31" s="137"/>
      <c r="K31" s="243">
        <f>C31/'Försättsblad-börja här'!$F$22</f>
        <v>0</v>
      </c>
      <c r="L31" s="243">
        <f>D31/'Försättsblad-börja här'!$F$22</f>
        <v>0</v>
      </c>
      <c r="M31" s="243">
        <f>E31/'Försättsblad-börja här'!$F$22</f>
        <v>0</v>
      </c>
      <c r="N31" s="243">
        <f>F31/'Försättsblad-börja här'!$F$22</f>
        <v>0</v>
      </c>
      <c r="O31" s="243">
        <f>H31/'Försättsblad-börja här'!$F$22</f>
        <v>0</v>
      </c>
      <c r="P31" s="311">
        <f>I31/'Försättsblad-börja här'!$F$22</f>
        <v>0</v>
      </c>
      <c r="Q31" s="20"/>
      <c r="R31" s="20"/>
      <c r="S31" s="20"/>
      <c r="T31" s="20"/>
      <c r="U31" s="20"/>
      <c r="V31" s="20"/>
      <c r="W31" s="20"/>
      <c r="X31" s="20"/>
      <c r="Y31" s="20"/>
      <c r="Z31" s="20"/>
      <c r="AA31" s="20"/>
      <c r="AB31" s="20"/>
      <c r="AC31" s="20"/>
      <c r="AD31" s="20"/>
    </row>
    <row r="32" spans="1:30" ht="15.75">
      <c r="A32" s="20"/>
      <c r="B32" s="103">
        <v>21</v>
      </c>
      <c r="C32" s="207"/>
      <c r="D32" s="104">
        <f>'Underlag-mätvärden el'!D32</f>
        <v>0</v>
      </c>
      <c r="E32" s="207"/>
      <c r="F32" s="104">
        <f t="shared" si="3"/>
        <v>0</v>
      </c>
      <c r="G32" s="205"/>
      <c r="H32" s="337">
        <f t="shared" si="2"/>
        <v>0</v>
      </c>
      <c r="I32" s="205"/>
      <c r="J32" s="137"/>
      <c r="K32" s="243">
        <f>C32/'Försättsblad-börja här'!$F$22</f>
        <v>0</v>
      </c>
      <c r="L32" s="243">
        <f>D32/'Försättsblad-börja här'!$F$22</f>
        <v>0</v>
      </c>
      <c r="M32" s="243">
        <f>E32/'Försättsblad-börja här'!$F$22</f>
        <v>0</v>
      </c>
      <c r="N32" s="243">
        <f>F32/'Försättsblad-börja här'!$F$22</f>
        <v>0</v>
      </c>
      <c r="O32" s="243">
        <f>H32/'Försättsblad-börja här'!$F$22</f>
        <v>0</v>
      </c>
      <c r="P32" s="311">
        <f>I32/'Försättsblad-börja här'!$F$22</f>
        <v>0</v>
      </c>
      <c r="Q32" s="20"/>
      <c r="R32" s="20"/>
      <c r="S32" s="20"/>
      <c r="T32" s="20"/>
      <c r="U32" s="20"/>
      <c r="V32" s="20"/>
      <c r="W32" s="20"/>
      <c r="X32" s="20"/>
      <c r="Y32" s="20"/>
      <c r="Z32" s="20"/>
      <c r="AA32" s="20"/>
      <c r="AB32" s="20"/>
      <c r="AC32" s="20"/>
      <c r="AD32" s="20"/>
    </row>
    <row r="33" spans="1:30" ht="15.75">
      <c r="A33" s="20"/>
      <c r="B33" s="103">
        <v>22</v>
      </c>
      <c r="C33" s="207"/>
      <c r="D33" s="104">
        <f>'Underlag-mätvärden el'!D33</f>
        <v>0</v>
      </c>
      <c r="E33" s="207"/>
      <c r="F33" s="104">
        <f t="shared" si="3"/>
        <v>0</v>
      </c>
      <c r="G33" s="205"/>
      <c r="H33" s="337">
        <f t="shared" si="2"/>
        <v>0</v>
      </c>
      <c r="I33" s="205"/>
      <c r="J33" s="137"/>
      <c r="K33" s="243">
        <f>C33/'Försättsblad-börja här'!$F$22</f>
        <v>0</v>
      </c>
      <c r="L33" s="243">
        <f>D33/'Försättsblad-börja här'!$F$22</f>
        <v>0</v>
      </c>
      <c r="M33" s="243">
        <f>E33/'Försättsblad-börja här'!$F$22</f>
        <v>0</v>
      </c>
      <c r="N33" s="243">
        <f>F33/'Försättsblad-börja här'!$F$22</f>
        <v>0</v>
      </c>
      <c r="O33" s="243">
        <f>H33/'Försättsblad-börja här'!$F$22</f>
        <v>0</v>
      </c>
      <c r="P33" s="311">
        <f>I33/'Försättsblad-börja här'!$F$22</f>
        <v>0</v>
      </c>
      <c r="Q33" s="20"/>
      <c r="R33" s="194"/>
      <c r="S33" s="20"/>
      <c r="T33" s="20"/>
      <c r="U33" s="20"/>
      <c r="V33" s="20"/>
      <c r="W33" s="20"/>
      <c r="X33" s="20"/>
      <c r="Y33" s="20"/>
      <c r="Z33" s="20"/>
      <c r="AA33" s="20"/>
      <c r="AB33" s="20"/>
      <c r="AC33" s="20"/>
      <c r="AD33" s="20"/>
    </row>
    <row r="34" spans="1:30" ht="15.75">
      <c r="A34" s="20"/>
      <c r="B34" s="103">
        <v>23</v>
      </c>
      <c r="C34" s="207"/>
      <c r="D34" s="104">
        <f>'Underlag-mätvärden el'!D34</f>
        <v>0</v>
      </c>
      <c r="E34" s="207"/>
      <c r="F34" s="104">
        <f t="shared" si="3"/>
        <v>0</v>
      </c>
      <c r="G34" s="205"/>
      <c r="H34" s="337">
        <f t="shared" si="2"/>
        <v>0</v>
      </c>
      <c r="I34" s="205"/>
      <c r="J34" s="137"/>
      <c r="K34" s="243">
        <f>C34/'Försättsblad-börja här'!$F$22</f>
        <v>0</v>
      </c>
      <c r="L34" s="243">
        <f>D34/'Försättsblad-börja här'!$F$22</f>
        <v>0</v>
      </c>
      <c r="M34" s="243">
        <f>E34/'Försättsblad-börja här'!$F$22</f>
        <v>0</v>
      </c>
      <c r="N34" s="243">
        <f>F34/'Försättsblad-börja här'!$F$22</f>
        <v>0</v>
      </c>
      <c r="O34" s="243">
        <f>H34/'Försättsblad-börja här'!$F$22</f>
        <v>0</v>
      </c>
      <c r="P34" s="311">
        <f>I34/'Försättsblad-börja här'!$F$22</f>
        <v>0</v>
      </c>
      <c r="Q34" s="20"/>
      <c r="R34" s="20"/>
      <c r="S34" s="20"/>
      <c r="T34" s="20"/>
      <c r="U34" s="20"/>
      <c r="V34" s="20"/>
      <c r="W34" s="20"/>
      <c r="X34" s="20"/>
      <c r="Y34" s="20"/>
      <c r="Z34" s="20"/>
      <c r="AA34" s="20"/>
      <c r="AB34" s="20"/>
      <c r="AC34" s="20"/>
      <c r="AD34" s="20"/>
    </row>
    <row r="35" spans="1:30" ht="16.5" thickBot="1">
      <c r="A35" s="20"/>
      <c r="B35" s="312">
        <v>24</v>
      </c>
      <c r="C35" s="210"/>
      <c r="D35" s="119">
        <f>'Underlag-mätvärden el'!D35</f>
        <v>0</v>
      </c>
      <c r="E35" s="210"/>
      <c r="F35" s="313">
        <f t="shared" si="3"/>
        <v>0</v>
      </c>
      <c r="G35" s="293"/>
      <c r="H35" s="338">
        <f t="shared" si="2"/>
        <v>0</v>
      </c>
      <c r="I35" s="293"/>
      <c r="J35" s="172"/>
      <c r="K35" s="314">
        <f>C35/'Försättsblad-börja här'!$F$22</f>
        <v>0</v>
      </c>
      <c r="L35" s="314">
        <f>D35/'Försättsblad-börja här'!$F$22</f>
        <v>0</v>
      </c>
      <c r="M35" s="314">
        <f>E35/'Försättsblad-börja här'!$F$22</f>
        <v>0</v>
      </c>
      <c r="N35" s="314">
        <f>F35/'Försättsblad-börja här'!$F$22</f>
        <v>0</v>
      </c>
      <c r="O35" s="314">
        <f>H35/'Försättsblad-börja här'!$F$22</f>
        <v>0</v>
      </c>
      <c r="P35" s="315">
        <f>I35/'Försättsblad-börja här'!$F$22</f>
        <v>0</v>
      </c>
      <c r="Q35" s="20"/>
      <c r="R35" s="20"/>
      <c r="S35" s="20"/>
      <c r="T35" s="20"/>
      <c r="U35" s="20"/>
      <c r="V35" s="20"/>
      <c r="W35" s="20"/>
      <c r="X35" s="20"/>
      <c r="Y35" s="20"/>
      <c r="Z35" s="20"/>
      <c r="AA35" s="20"/>
      <c r="AB35" s="20"/>
      <c r="AC35" s="20"/>
      <c r="AD35" s="20"/>
    </row>
    <row r="36" spans="1:30" ht="16.5" thickBot="1">
      <c r="A36" s="20"/>
      <c r="B36" s="102" t="s">
        <v>73</v>
      </c>
      <c r="C36" s="348">
        <f>SUM(C24:C35)</f>
        <v>0</v>
      </c>
      <c r="D36" s="233">
        <f>'Underlag-mätvärden el'!D36</f>
        <v>0</v>
      </c>
      <c r="E36" s="348">
        <f>SUM(E24:E35)</f>
        <v>0</v>
      </c>
      <c r="F36" s="59">
        <f>SUM(F24:F35)</f>
        <v>0</v>
      </c>
      <c r="G36" s="348"/>
      <c r="H36" s="336">
        <f t="shared" si="2"/>
        <v>0</v>
      </c>
      <c r="I36" s="348">
        <f>SUM(I24:I35)</f>
        <v>0</v>
      </c>
      <c r="J36" s="108"/>
      <c r="K36" s="286">
        <f>C36/'Försättsblad-börja här'!$F$22</f>
        <v>0</v>
      </c>
      <c r="L36" s="286">
        <f>D36/'Försättsblad-börja här'!$F$22</f>
        <v>0</v>
      </c>
      <c r="M36" s="286">
        <f>E36/'Försättsblad-börja här'!$F$22</f>
        <v>0</v>
      </c>
      <c r="N36" s="286">
        <f>F36/'Försättsblad-börja här'!$F$22</f>
        <v>0</v>
      </c>
      <c r="O36" s="286">
        <f>H36/'Försättsblad-börja här'!$F$22</f>
        <v>0</v>
      </c>
      <c r="P36" s="316">
        <f>I36/'Försättsblad-börja här'!$F$22</f>
        <v>0</v>
      </c>
      <c r="Q36" s="20"/>
      <c r="R36" s="20"/>
      <c r="S36" s="20"/>
      <c r="T36" s="20"/>
      <c r="U36" s="20"/>
      <c r="V36" s="20"/>
      <c r="W36" s="20"/>
      <c r="X36" s="20"/>
      <c r="Y36" s="20"/>
      <c r="Z36" s="20"/>
      <c r="AA36" s="20"/>
      <c r="AB36" s="20"/>
      <c r="AC36" s="20"/>
      <c r="AD36" s="20"/>
    </row>
    <row r="37" spans="1:30" ht="15.75">
      <c r="A37" s="20"/>
      <c r="B37" s="307">
        <v>25</v>
      </c>
      <c r="C37" s="212"/>
      <c r="D37" s="308">
        <f>'Underlag-mätvärden el'!D37</f>
        <v>0</v>
      </c>
      <c r="E37" s="212"/>
      <c r="F37" s="308">
        <f>C37+D37-E37</f>
        <v>0</v>
      </c>
      <c r="G37" s="212"/>
      <c r="H37" s="339">
        <f t="shared" si="2"/>
        <v>0</v>
      </c>
      <c r="I37" s="212"/>
      <c r="J37" s="309"/>
      <c r="K37" s="306">
        <f>C37/'Försättsblad-börja här'!$F$22</f>
        <v>0</v>
      </c>
      <c r="L37" s="306">
        <f>D37/'Försättsblad-börja här'!$F$22</f>
        <v>0</v>
      </c>
      <c r="M37" s="306">
        <f>E37/'Försättsblad-börja här'!$F$22</f>
        <v>0</v>
      </c>
      <c r="N37" s="306">
        <f>F37/'Försättsblad-börja här'!$F$22</f>
        <v>0</v>
      </c>
      <c r="O37" s="306">
        <f>H37/'Försättsblad-börja här'!$F$22</f>
        <v>0</v>
      </c>
      <c r="P37" s="310">
        <f>I37/'Försättsblad-börja här'!$F$22</f>
        <v>0</v>
      </c>
      <c r="Q37" s="20"/>
      <c r="R37" s="20"/>
      <c r="S37" s="20"/>
      <c r="T37" s="20"/>
      <c r="U37" s="20"/>
      <c r="V37" s="20"/>
      <c r="W37" s="20"/>
      <c r="X37" s="20"/>
      <c r="Y37" s="20"/>
      <c r="Z37" s="20"/>
      <c r="AA37" s="20"/>
      <c r="AB37" s="20"/>
      <c r="AC37" s="20"/>
      <c r="AD37" s="20"/>
    </row>
    <row r="38" spans="1:30" ht="15.75">
      <c r="A38" s="20"/>
      <c r="B38" s="103">
        <v>26</v>
      </c>
      <c r="C38" s="207"/>
      <c r="D38" s="104">
        <f>'Underlag-mätvärden el'!D38</f>
        <v>0</v>
      </c>
      <c r="E38" s="207"/>
      <c r="F38" s="104">
        <f t="shared" ref="F38:F47" si="4">C38+D38-E38</f>
        <v>0</v>
      </c>
      <c r="G38" s="205"/>
      <c r="H38" s="337">
        <f t="shared" si="2"/>
        <v>0</v>
      </c>
      <c r="I38" s="205"/>
      <c r="J38" s="137"/>
      <c r="K38" s="243">
        <f>C38/'Försättsblad-börja här'!$F$22</f>
        <v>0</v>
      </c>
      <c r="L38" s="243">
        <f>D38/'Försättsblad-börja här'!$F$22</f>
        <v>0</v>
      </c>
      <c r="M38" s="243">
        <f>E38/'Försättsblad-börja här'!$F$22</f>
        <v>0</v>
      </c>
      <c r="N38" s="243">
        <f>F38/'Försättsblad-börja här'!$F$22</f>
        <v>0</v>
      </c>
      <c r="O38" s="243">
        <f>H38/'Försättsblad-börja här'!$F$22</f>
        <v>0</v>
      </c>
      <c r="P38" s="311">
        <f>I38/'Försättsblad-börja här'!$F$22</f>
        <v>0</v>
      </c>
      <c r="Q38" s="20"/>
      <c r="R38" s="20"/>
      <c r="S38" s="20"/>
      <c r="T38" s="20"/>
      <c r="U38" s="20"/>
      <c r="V38" s="20"/>
      <c r="W38" s="20"/>
      <c r="X38" s="20"/>
      <c r="Y38" s="20"/>
      <c r="Z38" s="20"/>
      <c r="AA38" s="20"/>
      <c r="AB38" s="20"/>
      <c r="AC38" s="20"/>
      <c r="AD38" s="20"/>
    </row>
    <row r="39" spans="1:30" ht="15.75">
      <c r="A39" s="20"/>
      <c r="B39" s="103">
        <v>27</v>
      </c>
      <c r="C39" s="207"/>
      <c r="D39" s="104">
        <f>'Underlag-mätvärden el'!D39</f>
        <v>0</v>
      </c>
      <c r="E39" s="207"/>
      <c r="F39" s="104">
        <f t="shared" si="4"/>
        <v>0</v>
      </c>
      <c r="G39" s="205"/>
      <c r="H39" s="337">
        <f t="shared" si="2"/>
        <v>0</v>
      </c>
      <c r="I39" s="205"/>
      <c r="J39" s="137"/>
      <c r="K39" s="243">
        <f>C39/'Försättsblad-börja här'!$F$22</f>
        <v>0</v>
      </c>
      <c r="L39" s="243">
        <f>D39/'Försättsblad-börja här'!$F$22</f>
        <v>0</v>
      </c>
      <c r="M39" s="243">
        <f>E39/'Försättsblad-börja här'!$F$22</f>
        <v>0</v>
      </c>
      <c r="N39" s="243">
        <f>F39/'Försättsblad-börja här'!$F$22</f>
        <v>0</v>
      </c>
      <c r="O39" s="243">
        <f>H39/'Försättsblad-börja här'!$F$22</f>
        <v>0</v>
      </c>
      <c r="P39" s="311">
        <f>I39/'Försättsblad-börja här'!$F$22</f>
        <v>0</v>
      </c>
      <c r="Q39" s="20"/>
      <c r="R39" s="20"/>
      <c r="S39" s="20"/>
      <c r="T39" s="20"/>
      <c r="U39" s="20"/>
      <c r="V39" s="20"/>
      <c r="W39" s="20"/>
      <c r="X39" s="20"/>
      <c r="Y39" s="20"/>
      <c r="Z39" s="20"/>
      <c r="AA39" s="20"/>
      <c r="AB39" s="20"/>
      <c r="AC39" s="20"/>
      <c r="AD39" s="20"/>
    </row>
    <row r="40" spans="1:30" ht="15.75">
      <c r="A40" s="20"/>
      <c r="B40" s="103">
        <v>28</v>
      </c>
      <c r="C40" s="205"/>
      <c r="D40" s="104">
        <f>'Underlag-mätvärden el'!D40</f>
        <v>0</v>
      </c>
      <c r="E40" s="205"/>
      <c r="F40" s="104">
        <f t="shared" si="4"/>
        <v>0</v>
      </c>
      <c r="G40" s="205"/>
      <c r="H40" s="337">
        <f t="shared" si="2"/>
        <v>0</v>
      </c>
      <c r="I40" s="205"/>
      <c r="J40" s="171"/>
      <c r="K40" s="243">
        <f>C40/'Försättsblad-börja här'!$F$22</f>
        <v>0</v>
      </c>
      <c r="L40" s="243">
        <f>D40/'Försättsblad-börja här'!$F$22</f>
        <v>0</v>
      </c>
      <c r="M40" s="243">
        <f>E40/'Försättsblad-börja här'!$F$22</f>
        <v>0</v>
      </c>
      <c r="N40" s="243">
        <f>F40/'Försättsblad-börja här'!$F$22</f>
        <v>0</v>
      </c>
      <c r="O40" s="243">
        <f>H40/'Försättsblad-börja här'!$F$22</f>
        <v>0</v>
      </c>
      <c r="P40" s="311">
        <f>I40/'Försättsblad-börja här'!$F$22</f>
        <v>0</v>
      </c>
      <c r="Q40" s="20"/>
      <c r="R40" s="20"/>
      <c r="S40" s="20"/>
      <c r="T40" s="20"/>
      <c r="U40" s="20"/>
      <c r="V40" s="20"/>
      <c r="W40" s="20"/>
      <c r="X40" s="20"/>
      <c r="Y40" s="20"/>
      <c r="Z40" s="20"/>
      <c r="AA40" s="20"/>
      <c r="AB40" s="20"/>
      <c r="AC40" s="20"/>
      <c r="AD40" s="20"/>
    </row>
    <row r="41" spans="1:30" ht="15.75">
      <c r="A41" s="20"/>
      <c r="B41" s="103">
        <v>29</v>
      </c>
      <c r="C41" s="207"/>
      <c r="D41" s="104">
        <f>'Underlag-mätvärden el'!D41</f>
        <v>0</v>
      </c>
      <c r="E41" s="207"/>
      <c r="F41" s="104">
        <f t="shared" si="4"/>
        <v>0</v>
      </c>
      <c r="G41" s="205"/>
      <c r="H41" s="337">
        <f t="shared" si="2"/>
        <v>0</v>
      </c>
      <c r="I41" s="205"/>
      <c r="J41" s="137"/>
      <c r="K41" s="243">
        <f>C41/'Försättsblad-börja här'!$F$22</f>
        <v>0</v>
      </c>
      <c r="L41" s="243">
        <f>D41/'Försättsblad-börja här'!$F$22</f>
        <v>0</v>
      </c>
      <c r="M41" s="243">
        <f>E41/'Försättsblad-börja här'!$F$22</f>
        <v>0</v>
      </c>
      <c r="N41" s="243">
        <f>F41/'Försättsblad-börja här'!$F$22</f>
        <v>0</v>
      </c>
      <c r="O41" s="243">
        <f>H41/'Försättsblad-börja här'!$F$22</f>
        <v>0</v>
      </c>
      <c r="P41" s="311">
        <f>I41/'Försättsblad-börja här'!$F$22</f>
        <v>0</v>
      </c>
      <c r="Q41" s="20"/>
      <c r="R41" s="20"/>
      <c r="S41" s="20"/>
      <c r="T41" s="20"/>
      <c r="U41" s="20"/>
      <c r="V41" s="20"/>
      <c r="W41" s="20"/>
      <c r="X41" s="20"/>
      <c r="Y41" s="20"/>
      <c r="Z41" s="20"/>
      <c r="AA41" s="20"/>
      <c r="AB41" s="20"/>
      <c r="AC41" s="20"/>
      <c r="AD41" s="20"/>
    </row>
    <row r="42" spans="1:30" ht="15.75">
      <c r="A42" s="20"/>
      <c r="B42" s="103">
        <v>30</v>
      </c>
      <c r="C42" s="207"/>
      <c r="D42" s="104">
        <f>'Underlag-mätvärden el'!D42</f>
        <v>0</v>
      </c>
      <c r="E42" s="207"/>
      <c r="F42" s="104">
        <f t="shared" si="4"/>
        <v>0</v>
      </c>
      <c r="G42" s="205"/>
      <c r="H42" s="337">
        <f t="shared" si="2"/>
        <v>0</v>
      </c>
      <c r="I42" s="205"/>
      <c r="J42" s="137"/>
      <c r="K42" s="243">
        <f>C42/'Försättsblad-börja här'!$F$22</f>
        <v>0</v>
      </c>
      <c r="L42" s="243">
        <f>D42/'Försättsblad-börja här'!$F$22</f>
        <v>0</v>
      </c>
      <c r="M42" s="243">
        <f>E42/'Försättsblad-börja här'!$F$22</f>
        <v>0</v>
      </c>
      <c r="N42" s="243">
        <f>F42/'Försättsblad-börja här'!$F$22</f>
        <v>0</v>
      </c>
      <c r="O42" s="243">
        <f>H42/'Försättsblad-börja här'!$F$22</f>
        <v>0</v>
      </c>
      <c r="P42" s="311">
        <f>I42/'Försättsblad-börja här'!$F$22</f>
        <v>0</v>
      </c>
      <c r="Q42" s="20"/>
      <c r="R42" s="20"/>
      <c r="S42" s="20"/>
      <c r="T42" s="20"/>
      <c r="U42" s="20"/>
      <c r="V42" s="20"/>
      <c r="W42" s="20"/>
      <c r="X42" s="20"/>
      <c r="Y42" s="20"/>
      <c r="Z42" s="20"/>
      <c r="AA42" s="20"/>
      <c r="AB42" s="20"/>
      <c r="AC42" s="20"/>
      <c r="AD42" s="20"/>
    </row>
    <row r="43" spans="1:30" ht="15.75">
      <c r="A43" s="20"/>
      <c r="B43" s="103">
        <v>31</v>
      </c>
      <c r="C43" s="205"/>
      <c r="D43" s="104">
        <f>'Underlag-mätvärden el'!D43</f>
        <v>0</v>
      </c>
      <c r="E43" s="205"/>
      <c r="F43" s="104">
        <f t="shared" si="4"/>
        <v>0</v>
      </c>
      <c r="G43" s="205"/>
      <c r="H43" s="337">
        <f t="shared" si="2"/>
        <v>0</v>
      </c>
      <c r="I43" s="205"/>
      <c r="J43" s="171"/>
      <c r="K43" s="243">
        <f>C43/'Försättsblad-börja här'!$F$22</f>
        <v>0</v>
      </c>
      <c r="L43" s="243">
        <f>D43/'Försättsblad-börja här'!$F$22</f>
        <v>0</v>
      </c>
      <c r="M43" s="243">
        <f>E43/'Försättsblad-börja här'!$F$22</f>
        <v>0</v>
      </c>
      <c r="N43" s="243">
        <f>F43/'Försättsblad-börja här'!$F$22</f>
        <v>0</v>
      </c>
      <c r="O43" s="243">
        <f>H43/'Försättsblad-börja här'!$F$22</f>
        <v>0</v>
      </c>
      <c r="P43" s="311">
        <f>I43/'Försättsblad-börja här'!$F$22</f>
        <v>0</v>
      </c>
      <c r="Q43" s="20"/>
      <c r="R43" s="20"/>
      <c r="S43" s="20"/>
      <c r="T43" s="20"/>
      <c r="U43" s="20"/>
      <c r="V43" s="20"/>
      <c r="W43" s="20"/>
      <c r="X43" s="20"/>
      <c r="Y43" s="20"/>
      <c r="Z43" s="20"/>
      <c r="AA43" s="20"/>
      <c r="AB43" s="20"/>
      <c r="AC43" s="20"/>
      <c r="AD43" s="20"/>
    </row>
    <row r="44" spans="1:30" ht="15.75">
      <c r="A44" s="20"/>
      <c r="B44" s="103">
        <v>32</v>
      </c>
      <c r="C44" s="207"/>
      <c r="D44" s="104">
        <f>'Underlag-mätvärden el'!D44</f>
        <v>0</v>
      </c>
      <c r="E44" s="207"/>
      <c r="F44" s="104">
        <f t="shared" si="4"/>
        <v>0</v>
      </c>
      <c r="G44" s="205"/>
      <c r="H44" s="337">
        <f t="shared" si="2"/>
        <v>0</v>
      </c>
      <c r="I44" s="205"/>
      <c r="J44" s="137"/>
      <c r="K44" s="243">
        <f>C44/'Försättsblad-börja här'!$F$22</f>
        <v>0</v>
      </c>
      <c r="L44" s="243">
        <f>D44/'Försättsblad-börja här'!$F$22</f>
        <v>0</v>
      </c>
      <c r="M44" s="243">
        <f>E44/'Försättsblad-börja här'!$F$22</f>
        <v>0</v>
      </c>
      <c r="N44" s="243">
        <f>F44/'Försättsblad-börja här'!$F$22</f>
        <v>0</v>
      </c>
      <c r="O44" s="243">
        <f>H44/'Försättsblad-börja här'!$F$22</f>
        <v>0</v>
      </c>
      <c r="P44" s="311">
        <f>I44/'Försättsblad-börja här'!$F$22</f>
        <v>0</v>
      </c>
      <c r="Q44" s="20"/>
      <c r="R44" s="20"/>
      <c r="S44" s="20"/>
      <c r="T44" s="20"/>
      <c r="U44" s="20"/>
      <c r="V44" s="20"/>
      <c r="W44" s="20"/>
      <c r="X44" s="20"/>
      <c r="Y44" s="20"/>
      <c r="Z44" s="20"/>
      <c r="AA44" s="20"/>
      <c r="AB44" s="20"/>
      <c r="AC44" s="20"/>
      <c r="AD44" s="20"/>
    </row>
    <row r="45" spans="1:30" ht="15.75">
      <c r="A45" s="20"/>
      <c r="B45" s="103">
        <v>33</v>
      </c>
      <c r="C45" s="207"/>
      <c r="D45" s="104">
        <f>'Underlag-mätvärden el'!D45</f>
        <v>0</v>
      </c>
      <c r="E45" s="207"/>
      <c r="F45" s="104">
        <f t="shared" si="4"/>
        <v>0</v>
      </c>
      <c r="G45" s="205"/>
      <c r="H45" s="337">
        <f t="shared" si="2"/>
        <v>0</v>
      </c>
      <c r="I45" s="205"/>
      <c r="J45" s="137"/>
      <c r="K45" s="243">
        <f>C45/'Försättsblad-börja här'!$F$22</f>
        <v>0</v>
      </c>
      <c r="L45" s="243">
        <f>D45/'Försättsblad-börja här'!$F$22</f>
        <v>0</v>
      </c>
      <c r="M45" s="243">
        <f>E45/'Försättsblad-börja här'!$F$22</f>
        <v>0</v>
      </c>
      <c r="N45" s="243">
        <f>F45/'Försättsblad-börja här'!$F$22</f>
        <v>0</v>
      </c>
      <c r="O45" s="243">
        <f>H45/'Försättsblad-börja här'!$F$22</f>
        <v>0</v>
      </c>
      <c r="P45" s="311">
        <f>I45/'Försättsblad-börja här'!$F$22</f>
        <v>0</v>
      </c>
      <c r="Q45" s="20"/>
      <c r="R45" s="20"/>
      <c r="S45" s="20"/>
      <c r="T45" s="20"/>
      <c r="U45" s="20"/>
      <c r="V45" s="20"/>
      <c r="W45" s="20"/>
      <c r="X45" s="20"/>
      <c r="Y45" s="20"/>
      <c r="Z45" s="20"/>
      <c r="AA45" s="20"/>
      <c r="AB45" s="20"/>
      <c r="AC45" s="20"/>
      <c r="AD45" s="20"/>
    </row>
    <row r="46" spans="1:30" ht="15.75">
      <c r="A46" s="20"/>
      <c r="B46" s="103">
        <v>34</v>
      </c>
      <c r="C46" s="205"/>
      <c r="D46" s="104">
        <f>'Underlag-mätvärden el'!D46</f>
        <v>0</v>
      </c>
      <c r="E46" s="205"/>
      <c r="F46" s="104">
        <f t="shared" si="4"/>
        <v>0</v>
      </c>
      <c r="G46" s="205"/>
      <c r="H46" s="337">
        <f t="shared" si="2"/>
        <v>0</v>
      </c>
      <c r="I46" s="205"/>
      <c r="J46" s="171"/>
      <c r="K46" s="243">
        <f>C46/'Försättsblad-börja här'!$F$22</f>
        <v>0</v>
      </c>
      <c r="L46" s="243">
        <f>D46/'Försättsblad-börja här'!$F$22</f>
        <v>0</v>
      </c>
      <c r="M46" s="243">
        <f>E46/'Försättsblad-börja här'!$F$22</f>
        <v>0</v>
      </c>
      <c r="N46" s="243">
        <f>F46/'Försättsblad-börja här'!$F$22</f>
        <v>0</v>
      </c>
      <c r="O46" s="243">
        <f>H46/'Försättsblad-börja här'!$F$22</f>
        <v>0</v>
      </c>
      <c r="P46" s="311">
        <f>I46/'Försättsblad-börja här'!$F$22</f>
        <v>0</v>
      </c>
      <c r="Q46" s="20"/>
      <c r="R46" s="20"/>
      <c r="S46" s="20"/>
      <c r="T46" s="20"/>
      <c r="U46" s="20"/>
      <c r="V46" s="20"/>
      <c r="W46" s="20"/>
      <c r="X46" s="20"/>
      <c r="Y46" s="20"/>
      <c r="Z46" s="20"/>
      <c r="AA46" s="20"/>
      <c r="AB46" s="20"/>
      <c r="AC46" s="20"/>
      <c r="AD46" s="20"/>
    </row>
    <row r="47" spans="1:30" ht="15.75">
      <c r="A47" s="20"/>
      <c r="B47" s="103">
        <v>35</v>
      </c>
      <c r="C47" s="207"/>
      <c r="D47" s="104">
        <f>'Underlag-mätvärden el'!D47</f>
        <v>0</v>
      </c>
      <c r="E47" s="207"/>
      <c r="F47" s="104">
        <f t="shared" si="4"/>
        <v>0</v>
      </c>
      <c r="G47" s="205"/>
      <c r="H47" s="337">
        <f t="shared" si="2"/>
        <v>0</v>
      </c>
      <c r="I47" s="205"/>
      <c r="J47" s="137"/>
      <c r="K47" s="243">
        <f>C47/'Försättsblad-börja här'!$F$22</f>
        <v>0</v>
      </c>
      <c r="L47" s="243">
        <f>D47/'Försättsblad-börja här'!$F$22</f>
        <v>0</v>
      </c>
      <c r="M47" s="243">
        <f>E47/'Försättsblad-börja här'!$F$22</f>
        <v>0</v>
      </c>
      <c r="N47" s="243">
        <f>F47/'Försättsblad-börja här'!$F$22</f>
        <v>0</v>
      </c>
      <c r="O47" s="243">
        <f>H47/'Försättsblad-börja här'!$F$22</f>
        <v>0</v>
      </c>
      <c r="P47" s="311">
        <f>I47/'Försättsblad-börja här'!$F$22</f>
        <v>0</v>
      </c>
      <c r="Q47" s="20"/>
      <c r="R47" s="20"/>
      <c r="S47" s="20"/>
      <c r="T47" s="20"/>
      <c r="U47" s="20"/>
      <c r="V47" s="20"/>
      <c r="W47" s="20"/>
      <c r="X47" s="20"/>
      <c r="Y47" s="20"/>
      <c r="Z47" s="20"/>
      <c r="AA47" s="20"/>
      <c r="AB47" s="20"/>
      <c r="AC47" s="20"/>
      <c r="AD47" s="20"/>
    </row>
    <row r="48" spans="1:30" ht="16.5" thickBot="1">
      <c r="A48" s="20"/>
      <c r="B48" s="312">
        <v>36</v>
      </c>
      <c r="C48" s="210"/>
      <c r="D48" s="119">
        <f>'Underlag-mätvärden el'!D48</f>
        <v>0</v>
      </c>
      <c r="E48" s="210"/>
      <c r="F48" s="313">
        <f>C48+D48-E48-I48</f>
        <v>0</v>
      </c>
      <c r="G48" s="293"/>
      <c r="H48" s="338">
        <f t="shared" si="2"/>
        <v>0</v>
      </c>
      <c r="I48" s="293"/>
      <c r="J48" s="172"/>
      <c r="K48" s="314">
        <f>C48/'Försättsblad-börja här'!$F$22</f>
        <v>0</v>
      </c>
      <c r="L48" s="314">
        <f>D48/'Försättsblad-börja här'!$F$22</f>
        <v>0</v>
      </c>
      <c r="M48" s="314">
        <f>E48/'Försättsblad-börja här'!$F$22</f>
        <v>0</v>
      </c>
      <c r="N48" s="314">
        <f>F48/'Försättsblad-börja här'!$F$22</f>
        <v>0</v>
      </c>
      <c r="O48" s="314">
        <f>H48/'Försättsblad-börja här'!$F$22</f>
        <v>0</v>
      </c>
      <c r="P48" s="315">
        <f>I48/'Försättsblad-börja här'!$F$22</f>
        <v>0</v>
      </c>
      <c r="Q48" s="20"/>
      <c r="R48" s="20"/>
      <c r="S48" s="20"/>
      <c r="T48" s="20"/>
      <c r="U48" s="20"/>
      <c r="V48" s="20"/>
      <c r="W48" s="20"/>
      <c r="X48" s="20"/>
      <c r="Y48" s="20"/>
      <c r="Z48" s="20"/>
      <c r="AA48" s="20"/>
      <c r="AB48" s="20"/>
      <c r="AC48" s="20"/>
      <c r="AD48" s="20"/>
    </row>
    <row r="49" spans="1:30" ht="16.5" thickBot="1">
      <c r="A49" s="20"/>
      <c r="B49" s="102" t="s">
        <v>74</v>
      </c>
      <c r="C49" s="348">
        <f>SUM(C37:C48)</f>
        <v>0</v>
      </c>
      <c r="D49" s="233">
        <f>'Underlag-mätvärden el'!D49</f>
        <v>0</v>
      </c>
      <c r="E49" s="348">
        <f>SUM(E37:E48)</f>
        <v>0</v>
      </c>
      <c r="F49" s="59">
        <f>SUM(F37:F48)</f>
        <v>0</v>
      </c>
      <c r="G49" s="348"/>
      <c r="H49" s="340">
        <f t="shared" si="2"/>
        <v>0</v>
      </c>
      <c r="I49" s="348">
        <f>SUM(I37:I48)</f>
        <v>0</v>
      </c>
      <c r="J49" s="108"/>
      <c r="K49" s="286">
        <f>C49/'Försättsblad-börja här'!$F$22</f>
        <v>0</v>
      </c>
      <c r="L49" s="286">
        <f>D49/'Försättsblad-börja här'!$F$22</f>
        <v>0</v>
      </c>
      <c r="M49" s="286">
        <f>E49/'Försättsblad-börja här'!$F$22</f>
        <v>0</v>
      </c>
      <c r="N49" s="286">
        <f>F49/'Försättsblad-börja här'!$F$22</f>
        <v>0</v>
      </c>
      <c r="O49" s="286">
        <f>H49/'Försättsblad-börja här'!$F$22</f>
        <v>0</v>
      </c>
      <c r="P49" s="316">
        <f>I49/'Försättsblad-börja här'!$F$22</f>
        <v>0</v>
      </c>
      <c r="Q49" s="20"/>
      <c r="R49" s="20"/>
      <c r="S49" s="20"/>
      <c r="T49" s="20"/>
      <c r="U49" s="20"/>
      <c r="V49" s="20"/>
      <c r="W49" s="20"/>
      <c r="X49" s="20"/>
      <c r="Y49" s="20"/>
      <c r="Z49" s="20"/>
      <c r="AA49" s="20"/>
      <c r="AB49" s="20"/>
      <c r="AC49" s="20"/>
      <c r="AD49" s="20"/>
    </row>
    <row r="50" spans="1:30" ht="10.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0">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row>
    <row r="52" spans="1:30">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row>
    <row r="53" spans="1:30">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row>
    <row r="54" spans="1:30">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row>
    <row r="55" spans="1:30">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row>
    <row r="56" spans="1:30">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1:30">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row>
    <row r="65" spans="1:30">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1:30">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1:30">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1:30">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1:30">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1:30">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1:30">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1:30">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1:30">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1:30">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1:30">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spans="1:30">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0">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spans="1:30">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row>
    <row r="81" spans="1:30">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spans="1:30">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spans="1:30">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row>
    <row r="85" spans="1:30">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spans="1:30">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7" spans="1:30">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row>
    <row r="88" spans="1:30">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row>
  </sheetData>
  <sheetProtection password="D01A" sheet="1" autoFilter="0"/>
  <autoFilter ref="B10:B49"/>
  <mergeCells count="1">
    <mergeCell ref="E4:H4"/>
  </mergeCells>
  <pageMargins left="0.70866141732283472" right="0.70866141732283472" top="0.52" bottom="0.42" header="0.31496062992125984" footer="0.31496062992125984"/>
  <pageSetup paperSize="9" scale="61" orientation="landscape" r:id="rId1"/>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AG78"/>
  <sheetViews>
    <sheetView zoomScale="60" zoomScaleNormal="60" workbookViewId="0">
      <selection activeCell="W44" sqref="W44"/>
    </sheetView>
  </sheetViews>
  <sheetFormatPr defaultRowHeight="15"/>
  <cols>
    <col min="1" max="1" width="1.42578125" customWidth="1"/>
    <col min="2" max="2" width="17.140625" customWidth="1"/>
    <col min="3" max="4" width="14.140625" customWidth="1"/>
    <col min="5" max="7" width="14" customWidth="1"/>
    <col min="8" max="9" width="14.140625" customWidth="1"/>
    <col min="10" max="10" width="0.7109375" customWidth="1"/>
    <col min="11" max="15" width="14" customWidth="1"/>
    <col min="16" max="17" width="14.140625" customWidth="1"/>
    <col min="18" max="18" width="1.42578125" customWidth="1"/>
    <col min="19" max="19" width="20" customWidth="1"/>
  </cols>
  <sheetData>
    <row r="1" spans="1:33" ht="8.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ht="21">
      <c r="A2" s="20"/>
      <c r="B2" s="20"/>
      <c r="C2" s="20"/>
      <c r="D2" s="20"/>
      <c r="E2" s="51" t="s">
        <v>84</v>
      </c>
      <c r="F2" s="51"/>
      <c r="G2" s="51"/>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15.7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4" spans="1:33" ht="15.75">
      <c r="A4" s="41"/>
      <c r="B4" s="41"/>
      <c r="C4" s="46" t="s">
        <v>69</v>
      </c>
      <c r="D4" s="46"/>
      <c r="E4" s="470">
        <f>'Försättsblad-börja här'!C7</f>
        <v>0</v>
      </c>
      <c r="F4" s="471"/>
      <c r="G4" s="471"/>
      <c r="H4" s="473"/>
      <c r="I4" s="41"/>
      <c r="J4" s="41"/>
      <c r="K4" s="46" t="s">
        <v>71</v>
      </c>
      <c r="L4" s="46"/>
      <c r="M4" s="47">
        <f>'Försättsblad-börja här'!G7</f>
        <v>0</v>
      </c>
      <c r="N4" s="41"/>
      <c r="O4" s="41"/>
      <c r="P4" s="41"/>
      <c r="Q4" s="41"/>
      <c r="R4" s="41"/>
      <c r="S4" s="41"/>
      <c r="T4" s="41"/>
      <c r="U4" s="41"/>
      <c r="V4" s="41"/>
      <c r="W4" s="41"/>
      <c r="X4" s="41"/>
      <c r="Y4" s="41"/>
      <c r="Z4" s="41"/>
      <c r="AA4" s="41"/>
      <c r="AB4" s="41"/>
      <c r="AC4" s="41"/>
      <c r="AD4" s="41"/>
      <c r="AE4" s="41"/>
      <c r="AF4" s="41"/>
      <c r="AG4" s="41"/>
    </row>
    <row r="5" spans="1:33" ht="3"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ht="15.75">
      <c r="A6" s="41"/>
      <c r="B6" s="41"/>
      <c r="C6" s="46" t="s">
        <v>75</v>
      </c>
      <c r="D6" s="46"/>
      <c r="E6" s="207"/>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ht="15.75" customHeight="1" thickBo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3" ht="15.75" customHeight="1" thickBot="1">
      <c r="A8" s="41"/>
      <c r="B8" s="177" t="s">
        <v>175</v>
      </c>
      <c r="C8" s="215"/>
      <c r="D8" s="215"/>
      <c r="E8" s="179">
        <f>'Underlag-mätvärden el'!E8</f>
        <v>0</v>
      </c>
      <c r="F8" s="215"/>
      <c r="G8" s="215"/>
      <c r="H8" s="179" t="s">
        <v>181</v>
      </c>
      <c r="I8" s="179" t="s">
        <v>182</v>
      </c>
      <c r="J8" s="178"/>
      <c r="K8" s="179">
        <f t="shared" ref="K8:Q9" si="0">C8</f>
        <v>0</v>
      </c>
      <c r="L8" s="179">
        <f t="shared" si="0"/>
        <v>0</v>
      </c>
      <c r="M8" s="179">
        <f t="shared" si="0"/>
        <v>0</v>
      </c>
      <c r="N8" s="179">
        <f t="shared" si="0"/>
        <v>0</v>
      </c>
      <c r="O8" s="179">
        <f t="shared" si="0"/>
        <v>0</v>
      </c>
      <c r="P8" s="179" t="str">
        <f t="shared" si="0"/>
        <v xml:space="preserve">Icke elvärmd </v>
      </c>
      <c r="Q8" s="180" t="str">
        <f t="shared" si="0"/>
        <v>Elvärmd</v>
      </c>
      <c r="R8" s="41"/>
      <c r="S8" s="41"/>
      <c r="T8" s="41"/>
      <c r="U8" s="41"/>
      <c r="V8" s="41"/>
      <c r="W8" s="41"/>
      <c r="X8" s="41"/>
      <c r="Y8" s="41"/>
      <c r="Z8" s="41"/>
      <c r="AA8" s="41"/>
      <c r="AB8" s="41"/>
      <c r="AC8" s="41"/>
      <c r="AD8" s="41"/>
      <c r="AE8" s="41"/>
      <c r="AF8" s="41"/>
      <c r="AG8" s="41"/>
    </row>
    <row r="9" spans="1:33" ht="47.25" customHeight="1" thickBot="1">
      <c r="A9" s="20"/>
      <c r="B9" s="77"/>
      <c r="C9" s="174" t="s">
        <v>14</v>
      </c>
      <c r="D9" s="174" t="s">
        <v>178</v>
      </c>
      <c r="E9" s="174" t="s">
        <v>81</v>
      </c>
      <c r="F9" s="174" t="s">
        <v>179</v>
      </c>
      <c r="G9" s="174" t="s">
        <v>205</v>
      </c>
      <c r="H9" s="174" t="s">
        <v>82</v>
      </c>
      <c r="I9" s="174" t="s">
        <v>82</v>
      </c>
      <c r="J9" s="175"/>
      <c r="K9" s="174" t="str">
        <f t="shared" si="0"/>
        <v>Köpt fjärrkyla</v>
      </c>
      <c r="L9" s="174" t="str">
        <f t="shared" si="0"/>
        <v>Process-fjärrkyla</v>
      </c>
      <c r="M9" s="174" t="str">
        <f t="shared" si="0"/>
        <v>Köpt elkyla</v>
      </c>
      <c r="N9" s="174" t="str">
        <f t="shared" si="0"/>
        <v>Process-elkyla</v>
      </c>
      <c r="O9" s="174" t="str">
        <f t="shared" si="0"/>
        <v>Frikyla</v>
      </c>
      <c r="P9" s="174" t="str">
        <f t="shared" si="0"/>
        <v>Korrigerad komfortkyla</v>
      </c>
      <c r="Q9" s="176" t="str">
        <f t="shared" si="0"/>
        <v>Korrigerad komfortkyla</v>
      </c>
      <c r="R9" s="22"/>
      <c r="S9" s="22"/>
      <c r="T9" s="22"/>
      <c r="U9" s="22"/>
      <c r="V9" s="22"/>
      <c r="W9" s="22"/>
      <c r="X9" s="22"/>
      <c r="Y9" s="22"/>
      <c r="Z9" s="22"/>
      <c r="AA9" s="22"/>
      <c r="AB9" s="22"/>
      <c r="AC9" s="22"/>
      <c r="AD9" s="22"/>
      <c r="AE9" s="22"/>
      <c r="AF9" s="22"/>
      <c r="AG9" s="22"/>
    </row>
    <row r="10" spans="1:33" ht="19.5" thickBot="1">
      <c r="A10" s="20"/>
      <c r="B10" s="102" t="s">
        <v>76</v>
      </c>
      <c r="C10" s="109" t="s">
        <v>78</v>
      </c>
      <c r="D10" s="109" t="s">
        <v>78</v>
      </c>
      <c r="E10" s="109" t="s">
        <v>78</v>
      </c>
      <c r="F10" s="109" t="s">
        <v>78</v>
      </c>
      <c r="G10" s="109" t="s">
        <v>78</v>
      </c>
      <c r="H10" s="109" t="s">
        <v>78</v>
      </c>
      <c r="I10" s="109" t="s">
        <v>78</v>
      </c>
      <c r="J10" s="108"/>
      <c r="K10" s="105" t="s">
        <v>122</v>
      </c>
      <c r="L10" s="105" t="s">
        <v>122</v>
      </c>
      <c r="M10" s="105" t="s">
        <v>122</v>
      </c>
      <c r="N10" s="105" t="s">
        <v>122</v>
      </c>
      <c r="O10" s="105" t="s">
        <v>122</v>
      </c>
      <c r="P10" s="105" t="s">
        <v>122</v>
      </c>
      <c r="Q10" s="106" t="s">
        <v>122</v>
      </c>
      <c r="R10" s="22"/>
      <c r="S10" s="22"/>
      <c r="T10" s="22"/>
      <c r="U10" s="22"/>
      <c r="V10" s="22"/>
      <c r="W10" s="22"/>
      <c r="X10" s="22"/>
      <c r="Y10" s="22"/>
      <c r="Z10" s="22"/>
      <c r="AA10" s="22"/>
      <c r="AB10" s="22"/>
      <c r="AC10" s="22"/>
      <c r="AD10" s="22"/>
      <c r="AE10" s="22"/>
      <c r="AF10" s="22"/>
      <c r="AG10" s="22"/>
    </row>
    <row r="11" spans="1:33" ht="15.75">
      <c r="A11" s="20"/>
      <c r="B11" s="103">
        <v>1</v>
      </c>
      <c r="C11" s="205"/>
      <c r="D11" s="205"/>
      <c r="E11" s="104">
        <f>'Underlag-mätvärden el'!E11</f>
        <v>0</v>
      </c>
      <c r="F11" s="205"/>
      <c r="G11" s="205"/>
      <c r="H11" s="341">
        <f>C11-D11+(E11-F11)*3</f>
        <v>0</v>
      </c>
      <c r="I11" s="341">
        <f>E11-F11</f>
        <v>0</v>
      </c>
      <c r="J11" s="288"/>
      <c r="K11" s="243">
        <f>C11/'Försättsblad-börja här'!$F$22</f>
        <v>0</v>
      </c>
      <c r="L11" s="243">
        <f>D11/'Försättsblad-börja här'!$F$22</f>
        <v>0</v>
      </c>
      <c r="M11" s="243">
        <f>E11/'Försättsblad-börja här'!$F$22</f>
        <v>0</v>
      </c>
      <c r="N11" s="243">
        <f>F11/'Försättsblad-börja här'!$F$22</f>
        <v>0</v>
      </c>
      <c r="O11" s="243">
        <f>G11/'Försättsblad-börja här'!$F$22</f>
        <v>0</v>
      </c>
      <c r="P11" s="243">
        <f>H11/'Försättsblad-börja här'!$F$22</f>
        <v>0</v>
      </c>
      <c r="Q11" s="283">
        <f>I11/'Försättsblad-börja här'!$F$22</f>
        <v>0</v>
      </c>
      <c r="R11" s="20"/>
      <c r="S11" s="20"/>
      <c r="T11" s="20"/>
      <c r="U11" s="20"/>
      <c r="V11" s="20"/>
      <c r="W11" s="20"/>
      <c r="X11" s="20"/>
      <c r="Y11" s="20"/>
      <c r="Z11" s="20"/>
      <c r="AA11" s="20"/>
      <c r="AB11" s="20"/>
      <c r="AC11" s="20"/>
      <c r="AD11" s="20"/>
      <c r="AE11" s="20"/>
      <c r="AF11" s="20"/>
      <c r="AG11" s="20"/>
    </row>
    <row r="12" spans="1:33" ht="15.75">
      <c r="A12" s="20"/>
      <c r="B12" s="103">
        <v>2</v>
      </c>
      <c r="C12" s="207"/>
      <c r="D12" s="207"/>
      <c r="E12" s="104">
        <f>'Underlag-mätvärden el'!E12</f>
        <v>0</v>
      </c>
      <c r="F12" s="207"/>
      <c r="G12" s="205"/>
      <c r="H12" s="341">
        <f t="shared" ref="H12:H48" si="1">C12-D12+(E12-F12)*3</f>
        <v>0</v>
      </c>
      <c r="I12" s="341">
        <f t="shared" ref="I12:I48" si="2">E12-F12</f>
        <v>0</v>
      </c>
      <c r="J12" s="289"/>
      <c r="K12" s="243">
        <f>C12/'Försättsblad-börja här'!$F$22</f>
        <v>0</v>
      </c>
      <c r="L12" s="243">
        <f>D12/'Försättsblad-börja här'!$F$22</f>
        <v>0</v>
      </c>
      <c r="M12" s="243">
        <f>E12/'Försättsblad-börja här'!$F$22</f>
        <v>0</v>
      </c>
      <c r="N12" s="243">
        <f>F12/'Försättsblad-börja här'!$F$22</f>
        <v>0</v>
      </c>
      <c r="O12" s="243">
        <f>G12/'Försättsblad-börja här'!$F$22</f>
        <v>0</v>
      </c>
      <c r="P12" s="243">
        <f>H12/'Försättsblad-börja här'!$F$22</f>
        <v>0</v>
      </c>
      <c r="Q12" s="283">
        <f>I12/'Försättsblad-börja här'!$F$22</f>
        <v>0</v>
      </c>
      <c r="R12" s="20"/>
      <c r="S12" s="20"/>
      <c r="T12" s="20"/>
      <c r="U12" s="20"/>
      <c r="V12" s="20"/>
      <c r="W12" s="20"/>
      <c r="X12" s="20"/>
      <c r="Y12" s="20"/>
      <c r="Z12" s="20"/>
      <c r="AA12" s="20"/>
      <c r="AB12" s="20"/>
      <c r="AC12" s="20"/>
      <c r="AD12" s="20"/>
      <c r="AE12" s="20"/>
      <c r="AF12" s="20"/>
      <c r="AG12" s="20"/>
    </row>
    <row r="13" spans="1:33" ht="15.75">
      <c r="A13" s="20"/>
      <c r="B13" s="103">
        <v>3</v>
      </c>
      <c r="C13" s="207"/>
      <c r="D13" s="207"/>
      <c r="E13" s="104">
        <f>'Underlag-mätvärden el'!E13</f>
        <v>0</v>
      </c>
      <c r="F13" s="207"/>
      <c r="G13" s="205"/>
      <c r="H13" s="341">
        <f t="shared" si="1"/>
        <v>0</v>
      </c>
      <c r="I13" s="341">
        <f t="shared" si="2"/>
        <v>0</v>
      </c>
      <c r="J13" s="289"/>
      <c r="K13" s="243">
        <f>C13/'Försättsblad-börja här'!$F$22</f>
        <v>0</v>
      </c>
      <c r="L13" s="243">
        <f>D13/'Försättsblad-börja här'!$F$22</f>
        <v>0</v>
      </c>
      <c r="M13" s="243">
        <f>E13/'Försättsblad-börja här'!$F$22</f>
        <v>0</v>
      </c>
      <c r="N13" s="243">
        <f>F13/'Försättsblad-börja här'!$F$22</f>
        <v>0</v>
      </c>
      <c r="O13" s="243">
        <f>G13/'Försättsblad-börja här'!$F$22</f>
        <v>0</v>
      </c>
      <c r="P13" s="243">
        <f>H13/'Försättsblad-börja här'!$F$22</f>
        <v>0</v>
      </c>
      <c r="Q13" s="283">
        <f>I13/'Försättsblad-börja här'!$F$22</f>
        <v>0</v>
      </c>
      <c r="R13" s="20"/>
      <c r="S13" s="20"/>
      <c r="T13" s="20"/>
      <c r="U13" s="20"/>
      <c r="V13" s="20"/>
      <c r="W13" s="20"/>
      <c r="X13" s="20"/>
      <c r="Y13" s="20"/>
      <c r="Z13" s="20"/>
      <c r="AA13" s="20"/>
      <c r="AB13" s="20"/>
      <c r="AC13" s="20"/>
      <c r="AD13" s="20"/>
      <c r="AE13" s="20"/>
      <c r="AF13" s="20"/>
      <c r="AG13" s="20"/>
    </row>
    <row r="14" spans="1:33" ht="15.75">
      <c r="A14" s="20"/>
      <c r="B14" s="103">
        <v>4</v>
      </c>
      <c r="C14" s="207"/>
      <c r="D14" s="207"/>
      <c r="E14" s="104">
        <f>'Underlag-mätvärden el'!E14</f>
        <v>0</v>
      </c>
      <c r="F14" s="207"/>
      <c r="G14" s="205"/>
      <c r="H14" s="341">
        <f t="shared" si="1"/>
        <v>0</v>
      </c>
      <c r="I14" s="341">
        <f t="shared" si="2"/>
        <v>0</v>
      </c>
      <c r="J14" s="289"/>
      <c r="K14" s="243">
        <f>C14/'Försättsblad-börja här'!$F$22</f>
        <v>0</v>
      </c>
      <c r="L14" s="243">
        <f>D14/'Försättsblad-börja här'!$F$22</f>
        <v>0</v>
      </c>
      <c r="M14" s="243">
        <f>E14/'Försättsblad-börja här'!$F$22</f>
        <v>0</v>
      </c>
      <c r="N14" s="243">
        <f>F14/'Försättsblad-börja här'!$F$22</f>
        <v>0</v>
      </c>
      <c r="O14" s="243">
        <f>G14/'Försättsblad-börja här'!$F$22</f>
        <v>0</v>
      </c>
      <c r="P14" s="243">
        <f>H14/'Försättsblad-börja här'!$F$22</f>
        <v>0</v>
      </c>
      <c r="Q14" s="283">
        <f>I14/'Försättsblad-börja här'!$F$22</f>
        <v>0</v>
      </c>
      <c r="R14" s="20"/>
      <c r="S14" s="20"/>
      <c r="T14" s="20"/>
      <c r="U14" s="20"/>
      <c r="V14" s="20"/>
      <c r="W14" s="20"/>
      <c r="X14" s="20"/>
      <c r="Y14" s="20"/>
      <c r="Z14" s="20"/>
      <c r="AA14" s="20"/>
      <c r="AB14" s="20"/>
      <c r="AC14" s="20"/>
      <c r="AD14" s="20"/>
      <c r="AE14" s="20"/>
      <c r="AF14" s="20"/>
      <c r="AG14" s="20"/>
    </row>
    <row r="15" spans="1:33" ht="15.75">
      <c r="A15" s="20"/>
      <c r="B15" s="103">
        <v>5</v>
      </c>
      <c r="C15" s="207"/>
      <c r="D15" s="207"/>
      <c r="E15" s="104">
        <f>'Underlag-mätvärden el'!E15</f>
        <v>0</v>
      </c>
      <c r="F15" s="207"/>
      <c r="G15" s="205"/>
      <c r="H15" s="341">
        <f t="shared" si="1"/>
        <v>0</v>
      </c>
      <c r="I15" s="341">
        <f t="shared" si="2"/>
        <v>0</v>
      </c>
      <c r="J15" s="289"/>
      <c r="K15" s="243">
        <f>C15/'Försättsblad-börja här'!$F$22</f>
        <v>0</v>
      </c>
      <c r="L15" s="243">
        <f>D15/'Försättsblad-börja här'!$F$22</f>
        <v>0</v>
      </c>
      <c r="M15" s="243">
        <f>E15/'Försättsblad-börja här'!$F$22</f>
        <v>0</v>
      </c>
      <c r="N15" s="243">
        <f>F15/'Försättsblad-börja här'!$F$22</f>
        <v>0</v>
      </c>
      <c r="O15" s="243">
        <f>G15/'Försättsblad-börja här'!$F$22</f>
        <v>0</v>
      </c>
      <c r="P15" s="243">
        <f>H15/'Försättsblad-börja här'!$F$22</f>
        <v>0</v>
      </c>
      <c r="Q15" s="283">
        <f>I15/'Försättsblad-börja här'!$F$22</f>
        <v>0</v>
      </c>
      <c r="R15" s="20"/>
      <c r="S15" s="20"/>
      <c r="T15" s="20"/>
      <c r="U15" s="20"/>
      <c r="V15" s="20"/>
      <c r="W15" s="20"/>
      <c r="X15" s="20"/>
      <c r="Y15" s="20"/>
      <c r="Z15" s="20"/>
      <c r="AA15" s="20"/>
      <c r="AB15" s="20"/>
      <c r="AC15" s="20"/>
      <c r="AD15" s="20"/>
      <c r="AE15" s="20"/>
      <c r="AF15" s="20"/>
      <c r="AG15" s="20"/>
    </row>
    <row r="16" spans="1:33" ht="15.75">
      <c r="A16" s="20"/>
      <c r="B16" s="103">
        <v>6</v>
      </c>
      <c r="C16" s="207"/>
      <c r="D16" s="207"/>
      <c r="E16" s="104">
        <f>'Underlag-mätvärden el'!E16</f>
        <v>0</v>
      </c>
      <c r="F16" s="207"/>
      <c r="G16" s="205"/>
      <c r="H16" s="341">
        <f t="shared" si="1"/>
        <v>0</v>
      </c>
      <c r="I16" s="341">
        <f t="shared" si="2"/>
        <v>0</v>
      </c>
      <c r="J16" s="289"/>
      <c r="K16" s="243">
        <f>C16/'Försättsblad-börja här'!$F$22</f>
        <v>0</v>
      </c>
      <c r="L16" s="243">
        <f>D16/'Försättsblad-börja här'!$F$22</f>
        <v>0</v>
      </c>
      <c r="M16" s="243">
        <f>E16/'Försättsblad-börja här'!$F$22</f>
        <v>0</v>
      </c>
      <c r="N16" s="243">
        <f>F16/'Försättsblad-börja här'!$F$22</f>
        <v>0</v>
      </c>
      <c r="O16" s="243">
        <f>G16/'Försättsblad-börja här'!$F$22</f>
        <v>0</v>
      </c>
      <c r="P16" s="243">
        <f>H16/'Försättsblad-börja här'!$F$22</f>
        <v>0</v>
      </c>
      <c r="Q16" s="283">
        <f>I16/'Försättsblad-börja här'!$F$22</f>
        <v>0</v>
      </c>
      <c r="R16" s="20"/>
      <c r="S16" s="20"/>
      <c r="T16" s="20"/>
      <c r="U16" s="20"/>
      <c r="V16" s="20"/>
      <c r="W16" s="20"/>
      <c r="X16" s="20"/>
      <c r="Y16" s="20"/>
      <c r="Z16" s="20"/>
      <c r="AA16" s="20"/>
      <c r="AB16" s="20"/>
      <c r="AC16" s="20"/>
      <c r="AD16" s="20"/>
      <c r="AE16" s="20"/>
      <c r="AF16" s="20"/>
      <c r="AG16" s="20"/>
    </row>
    <row r="17" spans="1:33" ht="15.75">
      <c r="A17" s="20"/>
      <c r="B17" s="103">
        <v>7</v>
      </c>
      <c r="C17" s="207"/>
      <c r="D17" s="207"/>
      <c r="E17" s="104">
        <f>'Underlag-mätvärden el'!E17</f>
        <v>0</v>
      </c>
      <c r="F17" s="207"/>
      <c r="G17" s="205"/>
      <c r="H17" s="341">
        <f t="shared" si="1"/>
        <v>0</v>
      </c>
      <c r="I17" s="341">
        <f t="shared" si="2"/>
        <v>0</v>
      </c>
      <c r="J17" s="289"/>
      <c r="K17" s="243">
        <f>C17/'Försättsblad-börja här'!$F$22</f>
        <v>0</v>
      </c>
      <c r="L17" s="243">
        <f>D17/'Försättsblad-börja här'!$F$22</f>
        <v>0</v>
      </c>
      <c r="M17" s="243">
        <f>E17/'Försättsblad-börja här'!$F$22</f>
        <v>0</v>
      </c>
      <c r="N17" s="243">
        <f>F17/'Försättsblad-börja här'!$F$22</f>
        <v>0</v>
      </c>
      <c r="O17" s="243">
        <f>G17/'Försättsblad-börja här'!$F$22</f>
        <v>0</v>
      </c>
      <c r="P17" s="243">
        <f>H17/'Försättsblad-börja här'!$F$22</f>
        <v>0</v>
      </c>
      <c r="Q17" s="283">
        <f>I17/'Försättsblad-börja här'!$F$22</f>
        <v>0</v>
      </c>
      <c r="R17" s="20"/>
      <c r="S17" s="20"/>
      <c r="T17" s="20"/>
      <c r="U17" s="20"/>
      <c r="V17" s="20"/>
      <c r="W17" s="20"/>
      <c r="X17" s="20"/>
      <c r="Y17" s="20"/>
      <c r="Z17" s="20"/>
      <c r="AA17" s="20"/>
      <c r="AB17" s="20"/>
      <c r="AC17" s="20"/>
      <c r="AD17" s="20"/>
      <c r="AE17" s="20"/>
      <c r="AF17" s="20"/>
      <c r="AG17" s="20"/>
    </row>
    <row r="18" spans="1:33" ht="15.75">
      <c r="A18" s="20"/>
      <c r="B18" s="103">
        <v>8</v>
      </c>
      <c r="C18" s="207"/>
      <c r="D18" s="207"/>
      <c r="E18" s="104">
        <f>'Underlag-mätvärden el'!E18</f>
        <v>0</v>
      </c>
      <c r="F18" s="207"/>
      <c r="G18" s="205"/>
      <c r="H18" s="341">
        <f t="shared" si="1"/>
        <v>0</v>
      </c>
      <c r="I18" s="341">
        <f t="shared" si="2"/>
        <v>0</v>
      </c>
      <c r="J18" s="289"/>
      <c r="K18" s="243">
        <f>C18/'Försättsblad-börja här'!$F$22</f>
        <v>0</v>
      </c>
      <c r="L18" s="243">
        <f>D18/'Försättsblad-börja här'!$F$22</f>
        <v>0</v>
      </c>
      <c r="M18" s="243">
        <f>E18/'Försättsblad-börja här'!$F$22</f>
        <v>0</v>
      </c>
      <c r="N18" s="243">
        <f>F18/'Försättsblad-börja här'!$F$22</f>
        <v>0</v>
      </c>
      <c r="O18" s="243">
        <f>G18/'Försättsblad-börja här'!$F$22</f>
        <v>0</v>
      </c>
      <c r="P18" s="243">
        <f>H18/'Försättsblad-börja här'!$F$22</f>
        <v>0</v>
      </c>
      <c r="Q18" s="283">
        <f>I18/'Försättsblad-börja här'!$F$22</f>
        <v>0</v>
      </c>
      <c r="R18" s="20"/>
      <c r="S18" s="20"/>
      <c r="T18" s="20"/>
      <c r="U18" s="20"/>
      <c r="V18" s="20"/>
      <c r="W18" s="20"/>
      <c r="X18" s="20"/>
      <c r="Y18" s="20"/>
      <c r="Z18" s="20"/>
      <c r="AA18" s="20"/>
      <c r="AB18" s="20"/>
      <c r="AC18" s="20"/>
      <c r="AD18" s="20"/>
      <c r="AE18" s="20"/>
      <c r="AF18" s="20"/>
      <c r="AG18" s="20"/>
    </row>
    <row r="19" spans="1:33" ht="15.75">
      <c r="A19" s="20"/>
      <c r="B19" s="103">
        <v>9</v>
      </c>
      <c r="C19" s="207"/>
      <c r="D19" s="207"/>
      <c r="E19" s="104">
        <f>'Underlag-mätvärden el'!E19</f>
        <v>0</v>
      </c>
      <c r="F19" s="207"/>
      <c r="G19" s="205"/>
      <c r="H19" s="341">
        <f t="shared" si="1"/>
        <v>0</v>
      </c>
      <c r="I19" s="341">
        <f t="shared" si="2"/>
        <v>0</v>
      </c>
      <c r="J19" s="289"/>
      <c r="K19" s="243">
        <f>C19/'Försättsblad-börja här'!$F$22</f>
        <v>0</v>
      </c>
      <c r="L19" s="243">
        <f>D19/'Försättsblad-börja här'!$F$22</f>
        <v>0</v>
      </c>
      <c r="M19" s="243">
        <f>E19/'Försättsblad-börja här'!$F$22</f>
        <v>0</v>
      </c>
      <c r="N19" s="243">
        <f>F19/'Försättsblad-börja här'!$F$22</f>
        <v>0</v>
      </c>
      <c r="O19" s="243">
        <f>G19/'Försättsblad-börja här'!$F$22</f>
        <v>0</v>
      </c>
      <c r="P19" s="243">
        <f>H19/'Försättsblad-börja här'!$F$22</f>
        <v>0</v>
      </c>
      <c r="Q19" s="283">
        <f>I19/'Försättsblad-börja här'!$F$22</f>
        <v>0</v>
      </c>
      <c r="R19" s="20"/>
      <c r="S19" s="20"/>
      <c r="T19" s="20"/>
      <c r="U19" s="20"/>
      <c r="V19" s="20"/>
      <c r="W19" s="20"/>
      <c r="X19" s="20"/>
      <c r="Y19" s="20"/>
      <c r="Z19" s="20"/>
      <c r="AA19" s="20"/>
      <c r="AB19" s="20"/>
      <c r="AC19" s="20"/>
      <c r="AD19" s="20"/>
      <c r="AE19" s="20"/>
      <c r="AF19" s="20"/>
      <c r="AG19" s="20"/>
    </row>
    <row r="20" spans="1:33" ht="15.75">
      <c r="A20" s="20"/>
      <c r="B20" s="103">
        <v>10</v>
      </c>
      <c r="C20" s="207"/>
      <c r="D20" s="207"/>
      <c r="E20" s="104">
        <f>'Underlag-mätvärden el'!E20</f>
        <v>0</v>
      </c>
      <c r="F20" s="207"/>
      <c r="G20" s="205"/>
      <c r="H20" s="341">
        <f t="shared" si="1"/>
        <v>0</v>
      </c>
      <c r="I20" s="341">
        <f t="shared" si="2"/>
        <v>0</v>
      </c>
      <c r="J20" s="289"/>
      <c r="K20" s="243">
        <f>C20/'Försättsblad-börja här'!$F$22</f>
        <v>0</v>
      </c>
      <c r="L20" s="243">
        <f>D20/'Försättsblad-börja här'!$F$22</f>
        <v>0</v>
      </c>
      <c r="M20" s="243">
        <f>E20/'Försättsblad-börja här'!$F$22</f>
        <v>0</v>
      </c>
      <c r="N20" s="243">
        <f>F20/'Försättsblad-börja här'!$F$22</f>
        <v>0</v>
      </c>
      <c r="O20" s="243">
        <f>G20/'Försättsblad-börja här'!$F$22</f>
        <v>0</v>
      </c>
      <c r="P20" s="243">
        <f>H20/'Försättsblad-börja här'!$F$22</f>
        <v>0</v>
      </c>
      <c r="Q20" s="283">
        <f>I20/'Försättsblad-börja här'!$F$22</f>
        <v>0</v>
      </c>
      <c r="R20" s="20"/>
      <c r="S20" s="20"/>
      <c r="T20" s="20"/>
      <c r="U20" s="20"/>
      <c r="V20" s="20"/>
      <c r="W20" s="20"/>
      <c r="X20" s="20"/>
      <c r="Y20" s="20"/>
      <c r="Z20" s="20"/>
      <c r="AA20" s="20"/>
      <c r="AB20" s="20"/>
      <c r="AC20" s="20"/>
      <c r="AD20" s="20"/>
      <c r="AE20" s="20"/>
      <c r="AF20" s="20"/>
      <c r="AG20" s="20"/>
    </row>
    <row r="21" spans="1:33" ht="15.75">
      <c r="A21" s="20"/>
      <c r="B21" s="103">
        <v>11</v>
      </c>
      <c r="C21" s="207"/>
      <c r="D21" s="207"/>
      <c r="E21" s="104">
        <f>'Underlag-mätvärden el'!E21</f>
        <v>0</v>
      </c>
      <c r="F21" s="207"/>
      <c r="G21" s="205"/>
      <c r="H21" s="341">
        <f t="shared" si="1"/>
        <v>0</v>
      </c>
      <c r="I21" s="341">
        <f t="shared" si="2"/>
        <v>0</v>
      </c>
      <c r="J21" s="289"/>
      <c r="K21" s="243">
        <f>C21/'Försättsblad-börja här'!$F$22</f>
        <v>0</v>
      </c>
      <c r="L21" s="243">
        <f>D21/'Försättsblad-börja här'!$F$22</f>
        <v>0</v>
      </c>
      <c r="M21" s="243">
        <f>E21/'Försättsblad-börja här'!$F$22</f>
        <v>0</v>
      </c>
      <c r="N21" s="243">
        <f>F21/'Försättsblad-börja här'!$F$22</f>
        <v>0</v>
      </c>
      <c r="O21" s="243">
        <f>G21/'Försättsblad-börja här'!$F$22</f>
        <v>0</v>
      </c>
      <c r="P21" s="243">
        <f>H21/'Försättsblad-börja här'!$F$22</f>
        <v>0</v>
      </c>
      <c r="Q21" s="283">
        <f>I21/'Försättsblad-börja här'!$F$22</f>
        <v>0</v>
      </c>
      <c r="R21" s="20"/>
      <c r="S21" s="20"/>
      <c r="T21" s="20"/>
      <c r="U21" s="20"/>
      <c r="V21" s="20"/>
      <c r="W21" s="20"/>
      <c r="X21" s="20"/>
      <c r="Y21" s="20"/>
      <c r="Z21" s="20"/>
      <c r="AA21" s="20"/>
      <c r="AB21" s="20"/>
      <c r="AC21" s="20"/>
      <c r="AD21" s="20"/>
      <c r="AE21" s="20"/>
      <c r="AF21" s="20"/>
      <c r="AG21" s="20"/>
    </row>
    <row r="22" spans="1:33" ht="16.5" thickBot="1">
      <c r="A22" s="20"/>
      <c r="B22" s="103">
        <v>12</v>
      </c>
      <c r="C22" s="209"/>
      <c r="D22" s="209"/>
      <c r="E22" s="104">
        <f>'Underlag-mätvärden el'!E22</f>
        <v>0</v>
      </c>
      <c r="F22" s="209"/>
      <c r="G22" s="216"/>
      <c r="H22" s="341">
        <f t="shared" si="1"/>
        <v>0</v>
      </c>
      <c r="I22" s="341">
        <f t="shared" si="2"/>
        <v>0</v>
      </c>
      <c r="J22" s="290"/>
      <c r="K22" s="284">
        <f>C22/'Försättsblad-börja här'!$F$22</f>
        <v>0</v>
      </c>
      <c r="L22" s="284">
        <f>D22/'Försättsblad-börja här'!$F$22</f>
        <v>0</v>
      </c>
      <c r="M22" s="284">
        <f>E22/'Försättsblad-börja här'!$F$22</f>
        <v>0</v>
      </c>
      <c r="N22" s="249">
        <f>F22/'Försättsblad-börja här'!$F$22</f>
        <v>0</v>
      </c>
      <c r="O22" s="249">
        <f>G22/'Försättsblad-börja här'!$F$22</f>
        <v>0</v>
      </c>
      <c r="P22" s="284">
        <f>H22/'Försättsblad-börja här'!$F$22</f>
        <v>0</v>
      </c>
      <c r="Q22" s="285">
        <f>I22/'Försättsblad-börja här'!$F$22</f>
        <v>0</v>
      </c>
      <c r="R22" s="20"/>
      <c r="S22" s="20"/>
      <c r="T22" s="20"/>
      <c r="U22" s="20"/>
      <c r="V22" s="20"/>
      <c r="W22" s="20"/>
      <c r="X22" s="20"/>
      <c r="Y22" s="20"/>
      <c r="Z22" s="20"/>
      <c r="AA22" s="20"/>
      <c r="AB22" s="20"/>
      <c r="AC22" s="20"/>
      <c r="AD22" s="20"/>
      <c r="AE22" s="20"/>
      <c r="AF22" s="20"/>
      <c r="AG22" s="20"/>
    </row>
    <row r="23" spans="1:33" ht="16.5" thickBot="1">
      <c r="A23" s="20"/>
      <c r="B23" s="102" t="s">
        <v>72</v>
      </c>
      <c r="C23" s="348">
        <f t="shared" ref="C23:I23" si="3">SUM(C11:C22)</f>
        <v>0</v>
      </c>
      <c r="D23" s="348">
        <f t="shared" si="3"/>
        <v>0</v>
      </c>
      <c r="E23" s="59">
        <f>'Underlag-mätvärden el'!E23</f>
        <v>0</v>
      </c>
      <c r="F23" s="348">
        <f t="shared" si="3"/>
        <v>0</v>
      </c>
      <c r="G23" s="348">
        <f t="shared" si="3"/>
        <v>0</v>
      </c>
      <c r="H23" s="342">
        <f t="shared" si="3"/>
        <v>0</v>
      </c>
      <c r="I23" s="342">
        <f t="shared" si="3"/>
        <v>0</v>
      </c>
      <c r="J23" s="291"/>
      <c r="K23" s="286">
        <f>C23/'Försättsblad-börja här'!$F$22</f>
        <v>0</v>
      </c>
      <c r="L23" s="286">
        <f>D23/'Försättsblad-börja här'!$F$22</f>
        <v>0</v>
      </c>
      <c r="M23" s="286">
        <f>E23/'Försättsblad-börja här'!$F$22</f>
        <v>0</v>
      </c>
      <c r="N23" s="292">
        <f>F23/'Försättsblad-börja här'!$F$22</f>
        <v>0</v>
      </c>
      <c r="O23" s="292">
        <f>G23/'Försättsblad-börja här'!$F$22</f>
        <v>0</v>
      </c>
      <c r="P23" s="286">
        <f>H23/'Försättsblad-börja här'!$F$22</f>
        <v>0</v>
      </c>
      <c r="Q23" s="287">
        <f>I23/'Försättsblad-börja här'!$F$22</f>
        <v>0</v>
      </c>
      <c r="R23" s="20"/>
      <c r="S23" s="20"/>
      <c r="T23" s="20"/>
      <c r="U23" s="20"/>
      <c r="V23" s="20"/>
      <c r="W23" s="20"/>
      <c r="X23" s="20"/>
      <c r="Y23" s="20"/>
      <c r="Z23" s="20"/>
      <c r="AA23" s="20"/>
      <c r="AB23" s="20"/>
      <c r="AC23" s="20"/>
      <c r="AD23" s="20"/>
      <c r="AE23" s="20"/>
      <c r="AF23" s="20"/>
      <c r="AG23" s="20"/>
    </row>
    <row r="24" spans="1:33" ht="15.75">
      <c r="A24" s="20"/>
      <c r="B24" s="103">
        <v>13</v>
      </c>
      <c r="C24" s="205"/>
      <c r="D24" s="205"/>
      <c r="E24" s="104">
        <f>'Underlag-mätvärden el'!E24</f>
        <v>0</v>
      </c>
      <c r="F24" s="205"/>
      <c r="G24" s="205"/>
      <c r="H24" s="341">
        <f t="shared" si="1"/>
        <v>0</v>
      </c>
      <c r="I24" s="341">
        <f t="shared" si="2"/>
        <v>0</v>
      </c>
      <c r="J24" s="288"/>
      <c r="K24" s="243">
        <f>C24/'Försättsblad-börja här'!$F$22</f>
        <v>0</v>
      </c>
      <c r="L24" s="243">
        <f>D24/'Försättsblad-börja här'!$F$22</f>
        <v>0</v>
      </c>
      <c r="M24" s="243">
        <f>E24/'Försättsblad-börja här'!$F$22</f>
        <v>0</v>
      </c>
      <c r="N24" s="243">
        <f>F24/'Försättsblad-börja här'!$F$22</f>
        <v>0</v>
      </c>
      <c r="O24" s="243">
        <f>G24/'Försättsblad-börja här'!$F$22</f>
        <v>0</v>
      </c>
      <c r="P24" s="243">
        <f>H24/'Försättsblad-börja här'!$F$22</f>
        <v>0</v>
      </c>
      <c r="Q24" s="283">
        <f>I24/'Försättsblad-börja här'!$F$22</f>
        <v>0</v>
      </c>
      <c r="R24" s="20"/>
      <c r="S24" s="20"/>
      <c r="T24" s="20"/>
      <c r="U24" s="20"/>
      <c r="V24" s="20"/>
      <c r="W24" s="20"/>
      <c r="X24" s="20"/>
      <c r="Y24" s="20"/>
      <c r="Z24" s="20"/>
      <c r="AA24" s="20"/>
      <c r="AB24" s="20"/>
      <c r="AC24" s="20"/>
      <c r="AD24" s="20"/>
      <c r="AE24" s="20"/>
      <c r="AF24" s="20"/>
      <c r="AG24" s="20"/>
    </row>
    <row r="25" spans="1:33" ht="15.75">
      <c r="A25" s="20"/>
      <c r="B25" s="103">
        <v>14</v>
      </c>
      <c r="C25" s="207"/>
      <c r="D25" s="207"/>
      <c r="E25" s="104">
        <f>'Underlag-mätvärden el'!E25</f>
        <v>0</v>
      </c>
      <c r="F25" s="207"/>
      <c r="G25" s="205"/>
      <c r="H25" s="341">
        <f t="shared" si="1"/>
        <v>0</v>
      </c>
      <c r="I25" s="341">
        <f t="shared" si="2"/>
        <v>0</v>
      </c>
      <c r="J25" s="289"/>
      <c r="K25" s="243">
        <f>C25/'Försättsblad-börja här'!$F$22</f>
        <v>0</v>
      </c>
      <c r="L25" s="243">
        <f>D25/'Försättsblad-börja här'!$F$22</f>
        <v>0</v>
      </c>
      <c r="M25" s="243">
        <f>E25/'Försättsblad-börja här'!$F$22</f>
        <v>0</v>
      </c>
      <c r="N25" s="243">
        <f>F25/'Försättsblad-börja här'!$F$22</f>
        <v>0</v>
      </c>
      <c r="O25" s="243">
        <f>G25/'Försättsblad-börja här'!$F$22</f>
        <v>0</v>
      </c>
      <c r="P25" s="243">
        <f>H25/'Försättsblad-börja här'!$F$22</f>
        <v>0</v>
      </c>
      <c r="Q25" s="283">
        <f>I25/'Försättsblad-börja här'!$F$22</f>
        <v>0</v>
      </c>
      <c r="R25" s="20"/>
      <c r="S25" s="20"/>
      <c r="T25" s="20"/>
      <c r="U25" s="20"/>
      <c r="V25" s="20"/>
      <c r="W25" s="20"/>
      <c r="X25" s="20"/>
      <c r="Y25" s="20"/>
      <c r="Z25" s="20"/>
      <c r="AA25" s="20"/>
      <c r="AB25" s="20"/>
      <c r="AC25" s="20"/>
      <c r="AD25" s="20"/>
      <c r="AE25" s="20"/>
      <c r="AF25" s="20"/>
      <c r="AG25" s="20"/>
    </row>
    <row r="26" spans="1:33" ht="15.75">
      <c r="A26" s="20"/>
      <c r="B26" s="103">
        <v>15</v>
      </c>
      <c r="C26" s="207"/>
      <c r="D26" s="207"/>
      <c r="E26" s="104">
        <f>'Underlag-mätvärden el'!E26</f>
        <v>0</v>
      </c>
      <c r="F26" s="207"/>
      <c r="G26" s="205"/>
      <c r="H26" s="341">
        <f t="shared" si="1"/>
        <v>0</v>
      </c>
      <c r="I26" s="341">
        <f t="shared" si="2"/>
        <v>0</v>
      </c>
      <c r="J26" s="289"/>
      <c r="K26" s="243">
        <f>C26/'Försättsblad-börja här'!$F$22</f>
        <v>0</v>
      </c>
      <c r="L26" s="243">
        <f>D26/'Försättsblad-börja här'!$F$22</f>
        <v>0</v>
      </c>
      <c r="M26" s="243">
        <f>E26/'Försättsblad-börja här'!$F$22</f>
        <v>0</v>
      </c>
      <c r="N26" s="243">
        <f>F26/'Försättsblad-börja här'!$F$22</f>
        <v>0</v>
      </c>
      <c r="O26" s="243">
        <f>G26/'Försättsblad-börja här'!$F$22</f>
        <v>0</v>
      </c>
      <c r="P26" s="243">
        <f>H26/'Försättsblad-börja här'!$F$22</f>
        <v>0</v>
      </c>
      <c r="Q26" s="283">
        <f>I26/'Försättsblad-börja här'!$F$22</f>
        <v>0</v>
      </c>
      <c r="R26" s="20"/>
      <c r="S26" s="20"/>
      <c r="T26" s="20"/>
      <c r="U26" s="20"/>
      <c r="V26" s="20"/>
      <c r="W26" s="20"/>
      <c r="X26" s="20"/>
      <c r="Y26" s="20"/>
      <c r="Z26" s="20"/>
      <c r="AA26" s="20"/>
      <c r="AB26" s="20"/>
      <c r="AC26" s="20"/>
      <c r="AD26" s="20"/>
      <c r="AE26" s="20"/>
      <c r="AF26" s="20"/>
      <c r="AG26" s="20"/>
    </row>
    <row r="27" spans="1:33" ht="15.75">
      <c r="A27" s="20"/>
      <c r="B27" s="103">
        <v>16</v>
      </c>
      <c r="C27" s="207"/>
      <c r="D27" s="207"/>
      <c r="E27" s="104">
        <f>'Underlag-mätvärden el'!E27</f>
        <v>0</v>
      </c>
      <c r="F27" s="207"/>
      <c r="G27" s="205"/>
      <c r="H27" s="341">
        <f t="shared" si="1"/>
        <v>0</v>
      </c>
      <c r="I27" s="341">
        <f t="shared" si="2"/>
        <v>0</v>
      </c>
      <c r="J27" s="289"/>
      <c r="K27" s="243">
        <f>C27/'Försättsblad-börja här'!$F$22</f>
        <v>0</v>
      </c>
      <c r="L27" s="243">
        <f>D27/'Försättsblad-börja här'!$F$22</f>
        <v>0</v>
      </c>
      <c r="M27" s="243">
        <f>E27/'Försättsblad-börja här'!$F$22</f>
        <v>0</v>
      </c>
      <c r="N27" s="243">
        <f>F27/'Försättsblad-börja här'!$F$22</f>
        <v>0</v>
      </c>
      <c r="O27" s="243">
        <f>G27/'Försättsblad-börja här'!$F$22</f>
        <v>0</v>
      </c>
      <c r="P27" s="243">
        <f>H27/'Försättsblad-börja här'!$F$22</f>
        <v>0</v>
      </c>
      <c r="Q27" s="283">
        <f>I27/'Försättsblad-börja här'!$F$22</f>
        <v>0</v>
      </c>
      <c r="R27" s="20"/>
      <c r="S27" s="20"/>
      <c r="T27" s="20"/>
      <c r="U27" s="20"/>
      <c r="V27" s="20"/>
      <c r="W27" s="20"/>
      <c r="X27" s="20"/>
      <c r="Y27" s="20"/>
      <c r="Z27" s="20"/>
      <c r="AA27" s="20"/>
      <c r="AB27" s="20"/>
      <c r="AC27" s="20"/>
      <c r="AD27" s="20"/>
      <c r="AE27" s="20"/>
      <c r="AF27" s="20"/>
      <c r="AG27" s="20"/>
    </row>
    <row r="28" spans="1:33" ht="15.75">
      <c r="A28" s="20"/>
      <c r="B28" s="103">
        <v>17</v>
      </c>
      <c r="C28" s="207"/>
      <c r="D28" s="207"/>
      <c r="E28" s="104">
        <f>'Underlag-mätvärden el'!E28</f>
        <v>0</v>
      </c>
      <c r="F28" s="207"/>
      <c r="G28" s="205"/>
      <c r="H28" s="341">
        <f t="shared" si="1"/>
        <v>0</v>
      </c>
      <c r="I28" s="341">
        <f t="shared" si="2"/>
        <v>0</v>
      </c>
      <c r="J28" s="289"/>
      <c r="K28" s="243">
        <f>C28/'Försättsblad-börja här'!$F$22</f>
        <v>0</v>
      </c>
      <c r="L28" s="243">
        <f>D28/'Försättsblad-börja här'!$F$22</f>
        <v>0</v>
      </c>
      <c r="M28" s="243">
        <f>E28/'Försättsblad-börja här'!$F$22</f>
        <v>0</v>
      </c>
      <c r="N28" s="243">
        <f>F28/'Försättsblad-börja här'!$F$22</f>
        <v>0</v>
      </c>
      <c r="O28" s="243">
        <f>G28/'Försättsblad-börja här'!$F$22</f>
        <v>0</v>
      </c>
      <c r="P28" s="243">
        <f>H28/'Försättsblad-börja här'!$F$22</f>
        <v>0</v>
      </c>
      <c r="Q28" s="283">
        <f>I28/'Försättsblad-börja här'!$F$22</f>
        <v>0</v>
      </c>
      <c r="R28" s="20"/>
      <c r="S28" s="20"/>
      <c r="T28" s="20"/>
      <c r="U28" s="20"/>
      <c r="V28" s="20"/>
      <c r="W28" s="20"/>
      <c r="X28" s="20"/>
      <c r="Y28" s="20"/>
      <c r="Z28" s="20"/>
      <c r="AA28" s="20"/>
      <c r="AB28" s="20"/>
      <c r="AC28" s="20"/>
      <c r="AD28" s="20"/>
      <c r="AE28" s="20"/>
      <c r="AF28" s="20"/>
      <c r="AG28" s="20"/>
    </row>
    <row r="29" spans="1:33" ht="15.75">
      <c r="A29" s="20"/>
      <c r="B29" s="103">
        <v>18</v>
      </c>
      <c r="C29" s="207"/>
      <c r="D29" s="207"/>
      <c r="E29" s="104">
        <f>'Underlag-mätvärden el'!E29</f>
        <v>0</v>
      </c>
      <c r="F29" s="207"/>
      <c r="G29" s="205"/>
      <c r="H29" s="341">
        <f t="shared" si="1"/>
        <v>0</v>
      </c>
      <c r="I29" s="341">
        <f t="shared" si="2"/>
        <v>0</v>
      </c>
      <c r="J29" s="289"/>
      <c r="K29" s="243">
        <f>C29/'Försättsblad-börja här'!$F$22</f>
        <v>0</v>
      </c>
      <c r="L29" s="243">
        <f>D29/'Försättsblad-börja här'!$F$22</f>
        <v>0</v>
      </c>
      <c r="M29" s="243">
        <f>E29/'Försättsblad-börja här'!$F$22</f>
        <v>0</v>
      </c>
      <c r="N29" s="243">
        <f>F29/'Försättsblad-börja här'!$F$22</f>
        <v>0</v>
      </c>
      <c r="O29" s="243">
        <f>G29/'Försättsblad-börja här'!$F$22</f>
        <v>0</v>
      </c>
      <c r="P29" s="243">
        <f>H29/'Försättsblad-börja här'!$F$22</f>
        <v>0</v>
      </c>
      <c r="Q29" s="283">
        <f>I29/'Försättsblad-börja här'!$F$22</f>
        <v>0</v>
      </c>
      <c r="R29" s="20"/>
      <c r="S29" s="20"/>
      <c r="T29" s="20"/>
      <c r="U29" s="20"/>
      <c r="V29" s="20"/>
      <c r="W29" s="20"/>
      <c r="X29" s="20"/>
      <c r="Y29" s="20"/>
      <c r="Z29" s="20"/>
      <c r="AA29" s="20"/>
      <c r="AB29" s="20"/>
      <c r="AC29" s="20"/>
      <c r="AD29" s="20"/>
      <c r="AE29" s="20"/>
      <c r="AF29" s="20"/>
      <c r="AG29" s="20"/>
    </row>
    <row r="30" spans="1:33" ht="15.75">
      <c r="A30" s="20"/>
      <c r="B30" s="103">
        <v>19</v>
      </c>
      <c r="C30" s="207"/>
      <c r="D30" s="207"/>
      <c r="E30" s="104">
        <f>'Underlag-mätvärden el'!E30</f>
        <v>0</v>
      </c>
      <c r="F30" s="207"/>
      <c r="G30" s="205"/>
      <c r="H30" s="341">
        <f t="shared" si="1"/>
        <v>0</v>
      </c>
      <c r="I30" s="341">
        <f t="shared" si="2"/>
        <v>0</v>
      </c>
      <c r="J30" s="289"/>
      <c r="K30" s="243">
        <f>C30/'Försättsblad-börja här'!$F$22</f>
        <v>0</v>
      </c>
      <c r="L30" s="243">
        <f>D30/'Försättsblad-börja här'!$F$22</f>
        <v>0</v>
      </c>
      <c r="M30" s="243">
        <f>E30/'Försättsblad-börja här'!$F$22</f>
        <v>0</v>
      </c>
      <c r="N30" s="243">
        <f>F30/'Försättsblad-börja här'!$F$22</f>
        <v>0</v>
      </c>
      <c r="O30" s="243">
        <f>G30/'Försättsblad-börja här'!$F$22</f>
        <v>0</v>
      </c>
      <c r="P30" s="243">
        <f>H30/'Försättsblad-börja här'!$F$22</f>
        <v>0</v>
      </c>
      <c r="Q30" s="283">
        <f>I30/'Försättsblad-börja här'!$F$22</f>
        <v>0</v>
      </c>
      <c r="R30" s="20"/>
      <c r="S30" s="20"/>
      <c r="T30" s="20"/>
      <c r="U30" s="20"/>
      <c r="V30" s="20"/>
      <c r="W30" s="20"/>
      <c r="X30" s="20"/>
      <c r="Y30" s="20"/>
      <c r="Z30" s="20"/>
      <c r="AA30" s="20"/>
      <c r="AB30" s="20"/>
      <c r="AC30" s="20"/>
      <c r="AD30" s="20"/>
      <c r="AE30" s="20"/>
      <c r="AF30" s="20"/>
      <c r="AG30" s="20"/>
    </row>
    <row r="31" spans="1:33" ht="15.75">
      <c r="A31" s="20"/>
      <c r="B31" s="103">
        <v>20</v>
      </c>
      <c r="C31" s="207"/>
      <c r="D31" s="207"/>
      <c r="E31" s="104">
        <f>'Underlag-mätvärden el'!E31</f>
        <v>0</v>
      </c>
      <c r="F31" s="207"/>
      <c r="G31" s="205"/>
      <c r="H31" s="341">
        <f t="shared" si="1"/>
        <v>0</v>
      </c>
      <c r="I31" s="341">
        <f t="shared" si="2"/>
        <v>0</v>
      </c>
      <c r="J31" s="289"/>
      <c r="K31" s="243">
        <f>C31/'Försättsblad-börja här'!$F$22</f>
        <v>0</v>
      </c>
      <c r="L31" s="243">
        <f>D31/'Försättsblad-börja här'!$F$22</f>
        <v>0</v>
      </c>
      <c r="M31" s="243">
        <f>E31/'Försättsblad-börja här'!$F$22</f>
        <v>0</v>
      </c>
      <c r="N31" s="243">
        <f>F31/'Försättsblad-börja här'!$F$22</f>
        <v>0</v>
      </c>
      <c r="O31" s="243">
        <f>G31/'Försättsblad-börja här'!$F$22</f>
        <v>0</v>
      </c>
      <c r="P31" s="243">
        <f>H31/'Försättsblad-börja här'!$F$22</f>
        <v>0</v>
      </c>
      <c r="Q31" s="283">
        <f>I31/'Försättsblad-börja här'!$F$22</f>
        <v>0</v>
      </c>
      <c r="R31" s="20"/>
      <c r="S31" s="20"/>
      <c r="T31" s="20"/>
      <c r="U31" s="20"/>
      <c r="V31" s="20"/>
      <c r="W31" s="20"/>
      <c r="X31" s="20"/>
      <c r="Y31" s="20"/>
      <c r="Z31" s="20"/>
      <c r="AA31" s="20"/>
      <c r="AB31" s="20"/>
      <c r="AC31" s="20"/>
      <c r="AD31" s="20"/>
      <c r="AE31" s="20"/>
      <c r="AF31" s="20"/>
      <c r="AG31" s="20"/>
    </row>
    <row r="32" spans="1:33" ht="15.75">
      <c r="A32" s="20"/>
      <c r="B32" s="103">
        <v>21</v>
      </c>
      <c r="C32" s="207"/>
      <c r="D32" s="207"/>
      <c r="E32" s="104">
        <f>'Underlag-mätvärden el'!E32</f>
        <v>0</v>
      </c>
      <c r="F32" s="207"/>
      <c r="G32" s="205"/>
      <c r="H32" s="341">
        <f t="shared" si="1"/>
        <v>0</v>
      </c>
      <c r="I32" s="341">
        <f t="shared" si="2"/>
        <v>0</v>
      </c>
      <c r="J32" s="289"/>
      <c r="K32" s="243">
        <f>C32/'Försättsblad-börja här'!$F$22</f>
        <v>0</v>
      </c>
      <c r="L32" s="243">
        <f>D32/'Försättsblad-börja här'!$F$22</f>
        <v>0</v>
      </c>
      <c r="M32" s="243">
        <f>E32/'Försättsblad-börja här'!$F$22</f>
        <v>0</v>
      </c>
      <c r="N32" s="243">
        <f>F32/'Försättsblad-börja här'!$F$22</f>
        <v>0</v>
      </c>
      <c r="O32" s="243">
        <f>G32/'Försättsblad-börja här'!$F$22</f>
        <v>0</v>
      </c>
      <c r="P32" s="243">
        <f>H32/'Försättsblad-börja här'!$F$22</f>
        <v>0</v>
      </c>
      <c r="Q32" s="283">
        <f>I32/'Försättsblad-börja här'!$F$22</f>
        <v>0</v>
      </c>
      <c r="R32" s="20"/>
      <c r="S32" s="20"/>
      <c r="T32" s="20"/>
      <c r="U32" s="20"/>
      <c r="V32" s="20"/>
      <c r="W32" s="20"/>
      <c r="X32" s="20"/>
      <c r="Y32" s="20"/>
      <c r="Z32" s="20"/>
      <c r="AA32" s="20"/>
      <c r="AB32" s="20"/>
      <c r="AC32" s="20"/>
      <c r="AD32" s="20"/>
      <c r="AE32" s="20"/>
      <c r="AF32" s="20"/>
      <c r="AG32" s="20"/>
    </row>
    <row r="33" spans="1:33" ht="15.75">
      <c r="A33" s="20"/>
      <c r="B33" s="103">
        <v>22</v>
      </c>
      <c r="C33" s="207"/>
      <c r="D33" s="207"/>
      <c r="E33" s="104">
        <f>'Underlag-mätvärden el'!E33</f>
        <v>0</v>
      </c>
      <c r="F33" s="207"/>
      <c r="G33" s="205"/>
      <c r="H33" s="341">
        <f t="shared" si="1"/>
        <v>0</v>
      </c>
      <c r="I33" s="341">
        <f t="shared" si="2"/>
        <v>0</v>
      </c>
      <c r="J33" s="289"/>
      <c r="K33" s="243">
        <f>C33/'Försättsblad-börja här'!$F$22</f>
        <v>0</v>
      </c>
      <c r="L33" s="243">
        <f>D33/'Försättsblad-börja här'!$F$22</f>
        <v>0</v>
      </c>
      <c r="M33" s="243">
        <f>E33/'Försättsblad-börja här'!$F$22</f>
        <v>0</v>
      </c>
      <c r="N33" s="243">
        <f>F33/'Försättsblad-börja här'!$F$22</f>
        <v>0</v>
      </c>
      <c r="O33" s="243">
        <f>G33/'Försättsblad-börja här'!$F$22</f>
        <v>0</v>
      </c>
      <c r="P33" s="243">
        <f>H33/'Försättsblad-börja här'!$F$22</f>
        <v>0</v>
      </c>
      <c r="Q33" s="283">
        <f>I33/'Försättsblad-börja här'!$F$22</f>
        <v>0</v>
      </c>
      <c r="R33" s="20"/>
      <c r="S33" s="20"/>
      <c r="T33" s="20"/>
      <c r="U33" s="20"/>
      <c r="V33" s="20"/>
      <c r="W33" s="20"/>
      <c r="X33" s="20"/>
      <c r="Y33" s="20"/>
      <c r="Z33" s="20"/>
      <c r="AA33" s="20"/>
      <c r="AB33" s="20"/>
      <c r="AC33" s="20"/>
      <c r="AD33" s="20"/>
      <c r="AE33" s="20"/>
      <c r="AF33" s="20"/>
      <c r="AG33" s="20"/>
    </row>
    <row r="34" spans="1:33" ht="15.75">
      <c r="A34" s="20"/>
      <c r="B34" s="103">
        <v>23</v>
      </c>
      <c r="C34" s="207"/>
      <c r="D34" s="207"/>
      <c r="E34" s="104">
        <f>'Underlag-mätvärden el'!E34</f>
        <v>0</v>
      </c>
      <c r="F34" s="207"/>
      <c r="G34" s="205"/>
      <c r="H34" s="341">
        <f t="shared" si="1"/>
        <v>0</v>
      </c>
      <c r="I34" s="341">
        <f t="shared" si="2"/>
        <v>0</v>
      </c>
      <c r="J34" s="289"/>
      <c r="K34" s="243">
        <f>C34/'Försättsblad-börja här'!$F$22</f>
        <v>0</v>
      </c>
      <c r="L34" s="243">
        <f>D34/'Försättsblad-börja här'!$F$22</f>
        <v>0</v>
      </c>
      <c r="M34" s="243">
        <f>E34/'Försättsblad-börja här'!$F$22</f>
        <v>0</v>
      </c>
      <c r="N34" s="243">
        <f>F34/'Försättsblad-börja här'!$F$22</f>
        <v>0</v>
      </c>
      <c r="O34" s="243">
        <f>G34/'Försättsblad-börja här'!$F$22</f>
        <v>0</v>
      </c>
      <c r="P34" s="243">
        <f>H34/'Försättsblad-börja här'!$F$22</f>
        <v>0</v>
      </c>
      <c r="Q34" s="283">
        <f>I34/'Försättsblad-börja här'!$F$22</f>
        <v>0</v>
      </c>
      <c r="R34" s="20"/>
      <c r="S34" s="20"/>
      <c r="T34" s="20"/>
      <c r="U34" s="20"/>
      <c r="V34" s="20"/>
      <c r="W34" s="20"/>
      <c r="X34" s="20"/>
      <c r="Y34" s="20"/>
      <c r="Z34" s="20"/>
      <c r="AA34" s="20"/>
      <c r="AB34" s="20"/>
      <c r="AC34" s="20"/>
      <c r="AD34" s="20"/>
      <c r="AE34" s="20"/>
      <c r="AF34" s="20"/>
      <c r="AG34" s="20"/>
    </row>
    <row r="35" spans="1:33" ht="16.5" thickBot="1">
      <c r="A35" s="20"/>
      <c r="B35" s="103">
        <v>24</v>
      </c>
      <c r="C35" s="209"/>
      <c r="D35" s="209"/>
      <c r="E35" s="119">
        <f>'Underlag-mätvärden el'!E35</f>
        <v>0</v>
      </c>
      <c r="F35" s="209"/>
      <c r="G35" s="216"/>
      <c r="H35" s="341">
        <f t="shared" si="1"/>
        <v>0</v>
      </c>
      <c r="I35" s="341">
        <f t="shared" si="2"/>
        <v>0</v>
      </c>
      <c r="J35" s="290"/>
      <c r="K35" s="284">
        <f>C35/'Försättsblad-börja här'!$F$22</f>
        <v>0</v>
      </c>
      <c r="L35" s="284">
        <f>D35/'Försättsblad-börja här'!$F$22</f>
        <v>0</v>
      </c>
      <c r="M35" s="284">
        <f>E35/'Försättsblad-börja här'!$F$22</f>
        <v>0</v>
      </c>
      <c r="N35" s="249">
        <f>F35/'Försättsblad-börja här'!$F$22</f>
        <v>0</v>
      </c>
      <c r="O35" s="249">
        <f>G35/'Försättsblad-börja här'!$F$22</f>
        <v>0</v>
      </c>
      <c r="P35" s="284">
        <f>H35/'Försättsblad-börja här'!$F$22</f>
        <v>0</v>
      </c>
      <c r="Q35" s="285">
        <f>I35/'Försättsblad-börja här'!$F$22</f>
        <v>0</v>
      </c>
      <c r="R35" s="20"/>
      <c r="S35" s="20"/>
      <c r="T35" s="20"/>
      <c r="U35" s="20"/>
      <c r="V35" s="20"/>
      <c r="W35" s="20"/>
      <c r="X35" s="20"/>
      <c r="Y35" s="20"/>
      <c r="Z35" s="20"/>
      <c r="AA35" s="20"/>
      <c r="AB35" s="20"/>
      <c r="AC35" s="20"/>
      <c r="AD35" s="20"/>
      <c r="AE35" s="20"/>
      <c r="AF35" s="20"/>
      <c r="AG35" s="20"/>
    </row>
    <row r="36" spans="1:33" ht="16.5" thickBot="1">
      <c r="A36" s="20"/>
      <c r="B36" s="102" t="s">
        <v>73</v>
      </c>
      <c r="C36" s="348">
        <f t="shared" ref="C36:I36" si="4">SUM(C24:C35)</f>
        <v>0</v>
      </c>
      <c r="D36" s="348">
        <f t="shared" si="4"/>
        <v>0</v>
      </c>
      <c r="E36" s="234">
        <f>'Underlag-mätvärden el'!E36</f>
        <v>0</v>
      </c>
      <c r="F36" s="348">
        <f t="shared" si="4"/>
        <v>0</v>
      </c>
      <c r="G36" s="348">
        <f t="shared" si="4"/>
        <v>0</v>
      </c>
      <c r="H36" s="342">
        <f t="shared" si="4"/>
        <v>0</v>
      </c>
      <c r="I36" s="342">
        <f t="shared" si="4"/>
        <v>0</v>
      </c>
      <c r="J36" s="291"/>
      <c r="K36" s="286">
        <f>C36/'Försättsblad-börja här'!$F$22</f>
        <v>0</v>
      </c>
      <c r="L36" s="286">
        <f>D36/'Försättsblad-börja här'!$F$22</f>
        <v>0</v>
      </c>
      <c r="M36" s="286">
        <f>E36/'Försättsblad-börja här'!$F$22</f>
        <v>0</v>
      </c>
      <c r="N36" s="292">
        <f>F36/'Försättsblad-börja här'!$F$22</f>
        <v>0</v>
      </c>
      <c r="O36" s="292">
        <f>G36/'Försättsblad-börja här'!$F$22</f>
        <v>0</v>
      </c>
      <c r="P36" s="286">
        <f>H36/'Försättsblad-börja här'!$F$22</f>
        <v>0</v>
      </c>
      <c r="Q36" s="287">
        <f>I36/'Försättsblad-börja här'!$F$22</f>
        <v>0</v>
      </c>
      <c r="R36" s="20"/>
      <c r="S36" s="20"/>
      <c r="T36" s="20"/>
      <c r="U36" s="20"/>
      <c r="V36" s="20"/>
      <c r="W36" s="20"/>
      <c r="X36" s="20"/>
      <c r="Y36" s="20"/>
      <c r="Z36" s="20"/>
      <c r="AA36" s="20"/>
      <c r="AB36" s="20"/>
      <c r="AC36" s="20"/>
      <c r="AD36" s="20"/>
      <c r="AE36" s="20"/>
      <c r="AF36" s="20"/>
      <c r="AG36" s="20"/>
    </row>
    <row r="37" spans="1:33" ht="15.75">
      <c r="A37" s="20"/>
      <c r="B37" s="103">
        <v>25</v>
      </c>
      <c r="C37" s="205"/>
      <c r="D37" s="205"/>
      <c r="E37" s="104">
        <f>'Underlag-mätvärden el'!E37</f>
        <v>0</v>
      </c>
      <c r="F37" s="205"/>
      <c r="G37" s="205"/>
      <c r="H37" s="341">
        <f t="shared" si="1"/>
        <v>0</v>
      </c>
      <c r="I37" s="341">
        <f t="shared" si="2"/>
        <v>0</v>
      </c>
      <c r="J37" s="288"/>
      <c r="K37" s="243">
        <f>C37/'Försättsblad-börja här'!$F$22</f>
        <v>0</v>
      </c>
      <c r="L37" s="243">
        <f>D37/'Försättsblad-börja här'!$F$22</f>
        <v>0</v>
      </c>
      <c r="M37" s="243">
        <f>E37/'Försättsblad-börja här'!$F$22</f>
        <v>0</v>
      </c>
      <c r="N37" s="243">
        <f>F37/'Försättsblad-börja här'!$F$22</f>
        <v>0</v>
      </c>
      <c r="O37" s="243">
        <f>G37/'Försättsblad-börja här'!$F$22</f>
        <v>0</v>
      </c>
      <c r="P37" s="243">
        <f>H37/'Försättsblad-börja här'!$F$22</f>
        <v>0</v>
      </c>
      <c r="Q37" s="283">
        <f>I37/'Försättsblad-börja här'!$F$22</f>
        <v>0</v>
      </c>
      <c r="R37" s="20"/>
      <c r="S37" s="20"/>
      <c r="T37" s="20"/>
      <c r="U37" s="20"/>
      <c r="V37" s="20"/>
      <c r="W37" s="20"/>
      <c r="X37" s="20"/>
      <c r="Y37" s="20"/>
      <c r="Z37" s="20"/>
      <c r="AA37" s="20"/>
      <c r="AB37" s="20"/>
      <c r="AC37" s="20"/>
      <c r="AD37" s="20"/>
      <c r="AE37" s="20"/>
      <c r="AF37" s="20"/>
      <c r="AG37" s="20"/>
    </row>
    <row r="38" spans="1:33" ht="15.75">
      <c r="A38" s="20"/>
      <c r="B38" s="103">
        <v>26</v>
      </c>
      <c r="C38" s="207"/>
      <c r="D38" s="207"/>
      <c r="E38" s="104">
        <f>'Underlag-mätvärden el'!E38</f>
        <v>0</v>
      </c>
      <c r="F38" s="207"/>
      <c r="G38" s="205"/>
      <c r="H38" s="341">
        <f t="shared" si="1"/>
        <v>0</v>
      </c>
      <c r="I38" s="341">
        <f t="shared" si="2"/>
        <v>0</v>
      </c>
      <c r="J38" s="289"/>
      <c r="K38" s="243">
        <f>C38/'Försättsblad-börja här'!$F$22</f>
        <v>0</v>
      </c>
      <c r="L38" s="243">
        <f>D38/'Försättsblad-börja här'!$F$22</f>
        <v>0</v>
      </c>
      <c r="M38" s="243">
        <f>E38/'Försättsblad-börja här'!$F$22</f>
        <v>0</v>
      </c>
      <c r="N38" s="243">
        <f>F38/'Försättsblad-börja här'!$F$22</f>
        <v>0</v>
      </c>
      <c r="O38" s="243">
        <f>G38/'Försättsblad-börja här'!$F$22</f>
        <v>0</v>
      </c>
      <c r="P38" s="243">
        <f>H38/'Försättsblad-börja här'!$F$22</f>
        <v>0</v>
      </c>
      <c r="Q38" s="283">
        <f>I38/'Försättsblad-börja här'!$F$22</f>
        <v>0</v>
      </c>
      <c r="R38" s="20"/>
      <c r="S38" s="20"/>
      <c r="T38" s="20"/>
      <c r="U38" s="20"/>
      <c r="V38" s="20"/>
      <c r="W38" s="20"/>
      <c r="X38" s="20"/>
      <c r="Y38" s="20"/>
      <c r="Z38" s="20"/>
      <c r="AA38" s="20"/>
      <c r="AB38" s="20"/>
      <c r="AC38" s="20"/>
      <c r="AD38" s="20"/>
      <c r="AE38" s="20"/>
      <c r="AF38" s="20"/>
      <c r="AG38" s="20"/>
    </row>
    <row r="39" spans="1:33" ht="15.75">
      <c r="A39" s="20"/>
      <c r="B39" s="103">
        <v>27</v>
      </c>
      <c r="C39" s="207"/>
      <c r="D39" s="207"/>
      <c r="E39" s="104">
        <f>'Underlag-mätvärden el'!E39</f>
        <v>0</v>
      </c>
      <c r="F39" s="207"/>
      <c r="G39" s="205"/>
      <c r="H39" s="341">
        <f t="shared" si="1"/>
        <v>0</v>
      </c>
      <c r="I39" s="341">
        <f t="shared" si="2"/>
        <v>0</v>
      </c>
      <c r="J39" s="289"/>
      <c r="K39" s="243">
        <f>C39/'Försättsblad-börja här'!$F$22</f>
        <v>0</v>
      </c>
      <c r="L39" s="243">
        <f>D39/'Försättsblad-börja här'!$F$22</f>
        <v>0</v>
      </c>
      <c r="M39" s="243">
        <f>E39/'Försättsblad-börja här'!$F$22</f>
        <v>0</v>
      </c>
      <c r="N39" s="243">
        <f>F39/'Försättsblad-börja här'!$F$22</f>
        <v>0</v>
      </c>
      <c r="O39" s="243">
        <f>G39/'Försättsblad-börja här'!$F$22</f>
        <v>0</v>
      </c>
      <c r="P39" s="243">
        <f>H39/'Försättsblad-börja här'!$F$22</f>
        <v>0</v>
      </c>
      <c r="Q39" s="283">
        <f>I39/'Försättsblad-börja här'!$F$22</f>
        <v>0</v>
      </c>
      <c r="R39" s="20"/>
      <c r="S39" s="20"/>
      <c r="T39" s="20"/>
      <c r="U39" s="20"/>
      <c r="V39" s="20"/>
      <c r="W39" s="20"/>
      <c r="X39" s="20"/>
      <c r="Y39" s="20"/>
      <c r="Z39" s="20"/>
      <c r="AA39" s="20"/>
      <c r="AB39" s="20"/>
      <c r="AC39" s="20"/>
      <c r="AD39" s="20"/>
      <c r="AE39" s="20"/>
      <c r="AF39" s="20"/>
      <c r="AG39" s="20"/>
    </row>
    <row r="40" spans="1:33" ht="15.75">
      <c r="A40" s="20"/>
      <c r="B40" s="103">
        <v>28</v>
      </c>
      <c r="C40" s="207"/>
      <c r="D40" s="207"/>
      <c r="E40" s="104">
        <f>'Underlag-mätvärden el'!E40</f>
        <v>0</v>
      </c>
      <c r="F40" s="207"/>
      <c r="G40" s="205"/>
      <c r="H40" s="341">
        <f t="shared" si="1"/>
        <v>0</v>
      </c>
      <c r="I40" s="341">
        <f t="shared" si="2"/>
        <v>0</v>
      </c>
      <c r="J40" s="289"/>
      <c r="K40" s="243">
        <f>C40/'Försättsblad-börja här'!$F$22</f>
        <v>0</v>
      </c>
      <c r="L40" s="243">
        <f>D40/'Försättsblad-börja här'!$F$22</f>
        <v>0</v>
      </c>
      <c r="M40" s="243">
        <f>E40/'Försättsblad-börja här'!$F$22</f>
        <v>0</v>
      </c>
      <c r="N40" s="243">
        <f>F40/'Försättsblad-börja här'!$F$22</f>
        <v>0</v>
      </c>
      <c r="O40" s="243">
        <f>G40/'Försättsblad-börja här'!$F$22</f>
        <v>0</v>
      </c>
      <c r="P40" s="243">
        <f>H40/'Försättsblad-börja här'!$F$22</f>
        <v>0</v>
      </c>
      <c r="Q40" s="283">
        <f>I40/'Försättsblad-börja här'!$F$22</f>
        <v>0</v>
      </c>
      <c r="R40" s="20"/>
      <c r="S40" s="20"/>
      <c r="T40" s="20"/>
      <c r="U40" s="20"/>
      <c r="V40" s="20"/>
      <c r="W40" s="20"/>
      <c r="X40" s="20"/>
      <c r="Y40" s="20"/>
      <c r="Z40" s="20"/>
      <c r="AA40" s="20"/>
      <c r="AB40" s="20"/>
      <c r="AC40" s="20"/>
      <c r="AD40" s="20"/>
      <c r="AE40" s="20"/>
      <c r="AF40" s="20"/>
      <c r="AG40" s="20"/>
    </row>
    <row r="41" spans="1:33" ht="15.75">
      <c r="A41" s="20"/>
      <c r="B41" s="103">
        <v>29</v>
      </c>
      <c r="C41" s="207"/>
      <c r="D41" s="207"/>
      <c r="E41" s="104">
        <f>'Underlag-mätvärden el'!E41</f>
        <v>0</v>
      </c>
      <c r="F41" s="207"/>
      <c r="G41" s="205"/>
      <c r="H41" s="341">
        <f t="shared" si="1"/>
        <v>0</v>
      </c>
      <c r="I41" s="341">
        <f t="shared" si="2"/>
        <v>0</v>
      </c>
      <c r="J41" s="289"/>
      <c r="K41" s="243">
        <f>C41/'Försättsblad-börja här'!$F$22</f>
        <v>0</v>
      </c>
      <c r="L41" s="243">
        <f>D41/'Försättsblad-börja här'!$F$22</f>
        <v>0</v>
      </c>
      <c r="M41" s="243">
        <f>E41/'Försättsblad-börja här'!$F$22</f>
        <v>0</v>
      </c>
      <c r="N41" s="243">
        <f>F41/'Försättsblad-börja här'!$F$22</f>
        <v>0</v>
      </c>
      <c r="O41" s="243">
        <f>G41/'Försättsblad-börja här'!$F$22</f>
        <v>0</v>
      </c>
      <c r="P41" s="243">
        <f>H41/'Försättsblad-börja här'!$F$22</f>
        <v>0</v>
      </c>
      <c r="Q41" s="283">
        <f>I41/'Försättsblad-börja här'!$F$22</f>
        <v>0</v>
      </c>
      <c r="R41" s="20"/>
      <c r="S41" s="20"/>
      <c r="T41" s="20"/>
      <c r="U41" s="20"/>
      <c r="V41" s="20"/>
      <c r="W41" s="20"/>
      <c r="X41" s="20"/>
      <c r="Y41" s="20"/>
      <c r="Z41" s="20"/>
      <c r="AA41" s="20"/>
      <c r="AB41" s="20"/>
      <c r="AC41" s="20"/>
      <c r="AD41" s="20"/>
      <c r="AE41" s="20"/>
      <c r="AF41" s="20"/>
      <c r="AG41" s="20"/>
    </row>
    <row r="42" spans="1:33" ht="15.75">
      <c r="A42" s="20"/>
      <c r="B42" s="103">
        <v>30</v>
      </c>
      <c r="C42" s="207"/>
      <c r="D42" s="207"/>
      <c r="E42" s="104">
        <f>'Underlag-mätvärden el'!E42</f>
        <v>0</v>
      </c>
      <c r="F42" s="207"/>
      <c r="G42" s="205"/>
      <c r="H42" s="341">
        <f t="shared" si="1"/>
        <v>0</v>
      </c>
      <c r="I42" s="341">
        <f t="shared" si="2"/>
        <v>0</v>
      </c>
      <c r="J42" s="289"/>
      <c r="K42" s="243">
        <f>C42/'Försättsblad-börja här'!$F$22</f>
        <v>0</v>
      </c>
      <c r="L42" s="243">
        <f>D42/'Försättsblad-börja här'!$F$22</f>
        <v>0</v>
      </c>
      <c r="M42" s="243">
        <f>E42/'Försättsblad-börja här'!$F$22</f>
        <v>0</v>
      </c>
      <c r="N42" s="243">
        <f>F42/'Försättsblad-börja här'!$F$22</f>
        <v>0</v>
      </c>
      <c r="O42" s="243">
        <f>G42/'Försättsblad-börja här'!$F$22</f>
        <v>0</v>
      </c>
      <c r="P42" s="243">
        <f>H42/'Försättsblad-börja här'!$F$22</f>
        <v>0</v>
      </c>
      <c r="Q42" s="283">
        <f>I42/'Försättsblad-börja här'!$F$22</f>
        <v>0</v>
      </c>
      <c r="R42" s="20"/>
      <c r="S42" s="20"/>
      <c r="T42" s="20"/>
      <c r="U42" s="20"/>
      <c r="V42" s="20"/>
      <c r="W42" s="20"/>
      <c r="X42" s="20"/>
      <c r="Y42" s="20"/>
      <c r="Z42" s="20"/>
      <c r="AA42" s="20"/>
      <c r="AB42" s="20"/>
      <c r="AC42" s="20"/>
      <c r="AD42" s="20"/>
      <c r="AE42" s="20"/>
      <c r="AF42" s="20"/>
      <c r="AG42" s="20"/>
    </row>
    <row r="43" spans="1:33" ht="15.75">
      <c r="A43" s="20"/>
      <c r="B43" s="103">
        <v>31</v>
      </c>
      <c r="C43" s="207"/>
      <c r="D43" s="207"/>
      <c r="E43" s="104">
        <f>'Underlag-mätvärden el'!E43</f>
        <v>0</v>
      </c>
      <c r="F43" s="207"/>
      <c r="G43" s="205"/>
      <c r="H43" s="341">
        <f t="shared" si="1"/>
        <v>0</v>
      </c>
      <c r="I43" s="341">
        <f t="shared" si="2"/>
        <v>0</v>
      </c>
      <c r="J43" s="289"/>
      <c r="K43" s="243">
        <f>C43/'Försättsblad-börja här'!$F$22</f>
        <v>0</v>
      </c>
      <c r="L43" s="243">
        <f>D43/'Försättsblad-börja här'!$F$22</f>
        <v>0</v>
      </c>
      <c r="M43" s="243">
        <f>E43/'Försättsblad-börja här'!$F$22</f>
        <v>0</v>
      </c>
      <c r="N43" s="243">
        <f>F43/'Försättsblad-börja här'!$F$22</f>
        <v>0</v>
      </c>
      <c r="O43" s="243">
        <f>G43/'Försättsblad-börja här'!$F$22</f>
        <v>0</v>
      </c>
      <c r="P43" s="243">
        <f>H43/'Försättsblad-börja här'!$F$22</f>
        <v>0</v>
      </c>
      <c r="Q43" s="283">
        <f>I43/'Försättsblad-börja här'!$F$22</f>
        <v>0</v>
      </c>
      <c r="R43" s="20"/>
      <c r="S43" s="20"/>
      <c r="T43" s="20"/>
      <c r="U43" s="20"/>
      <c r="V43" s="20"/>
      <c r="W43" s="20"/>
      <c r="X43" s="20"/>
      <c r="Y43" s="20"/>
      <c r="Z43" s="20"/>
      <c r="AA43" s="20"/>
      <c r="AB43" s="20"/>
      <c r="AC43" s="20"/>
      <c r="AD43" s="20"/>
      <c r="AE43" s="20"/>
      <c r="AF43" s="20"/>
      <c r="AG43" s="20"/>
    </row>
    <row r="44" spans="1:33" ht="15.75">
      <c r="A44" s="20"/>
      <c r="B44" s="103">
        <v>32</v>
      </c>
      <c r="C44" s="207"/>
      <c r="D44" s="207"/>
      <c r="E44" s="104">
        <f>'Underlag-mätvärden el'!E44</f>
        <v>0</v>
      </c>
      <c r="F44" s="207"/>
      <c r="G44" s="205"/>
      <c r="H44" s="341">
        <f t="shared" si="1"/>
        <v>0</v>
      </c>
      <c r="I44" s="341">
        <f t="shared" si="2"/>
        <v>0</v>
      </c>
      <c r="J44" s="289"/>
      <c r="K44" s="243">
        <f>C44/'Försättsblad-börja här'!$F$22</f>
        <v>0</v>
      </c>
      <c r="L44" s="243">
        <f>D44/'Försättsblad-börja här'!$F$22</f>
        <v>0</v>
      </c>
      <c r="M44" s="243">
        <f>E44/'Försättsblad-börja här'!$F$22</f>
        <v>0</v>
      </c>
      <c r="N44" s="243">
        <f>F44/'Försättsblad-börja här'!$F$22</f>
        <v>0</v>
      </c>
      <c r="O44" s="243">
        <f>G44/'Försättsblad-börja här'!$F$22</f>
        <v>0</v>
      </c>
      <c r="P44" s="243">
        <f>H44/'Försättsblad-börja här'!$F$22</f>
        <v>0</v>
      </c>
      <c r="Q44" s="283">
        <f>I44/'Försättsblad-börja här'!$F$22</f>
        <v>0</v>
      </c>
      <c r="R44" s="20"/>
      <c r="S44" s="20"/>
      <c r="T44" s="20"/>
      <c r="U44" s="20"/>
      <c r="V44" s="20"/>
      <c r="W44" s="20"/>
      <c r="X44" s="20"/>
      <c r="Y44" s="20"/>
      <c r="Z44" s="20"/>
      <c r="AA44" s="20"/>
      <c r="AB44" s="20"/>
      <c r="AC44" s="20"/>
      <c r="AD44" s="20"/>
      <c r="AE44" s="20"/>
      <c r="AF44" s="20"/>
      <c r="AG44" s="20"/>
    </row>
    <row r="45" spans="1:33" ht="15.75">
      <c r="A45" s="20"/>
      <c r="B45" s="103">
        <v>33</v>
      </c>
      <c r="C45" s="207"/>
      <c r="D45" s="207"/>
      <c r="E45" s="104">
        <f>'Underlag-mätvärden el'!E45</f>
        <v>0</v>
      </c>
      <c r="F45" s="207"/>
      <c r="G45" s="205"/>
      <c r="H45" s="341">
        <f t="shared" si="1"/>
        <v>0</v>
      </c>
      <c r="I45" s="341">
        <f t="shared" si="2"/>
        <v>0</v>
      </c>
      <c r="J45" s="289"/>
      <c r="K45" s="243">
        <f>C45/'Försättsblad-börja här'!$F$22</f>
        <v>0</v>
      </c>
      <c r="L45" s="243">
        <f>D45/'Försättsblad-börja här'!$F$22</f>
        <v>0</v>
      </c>
      <c r="M45" s="243">
        <f>E45/'Försättsblad-börja här'!$F$22</f>
        <v>0</v>
      </c>
      <c r="N45" s="243">
        <f>F45/'Försättsblad-börja här'!$F$22</f>
        <v>0</v>
      </c>
      <c r="O45" s="243">
        <f>G45/'Försättsblad-börja här'!$F$22</f>
        <v>0</v>
      </c>
      <c r="P45" s="243">
        <f>H45/'Försättsblad-börja här'!$F$22</f>
        <v>0</v>
      </c>
      <c r="Q45" s="283">
        <f>I45/'Försättsblad-börja här'!$F$22</f>
        <v>0</v>
      </c>
      <c r="R45" s="20"/>
      <c r="S45" s="20"/>
      <c r="T45" s="20"/>
      <c r="U45" s="20"/>
      <c r="V45" s="20"/>
      <c r="W45" s="20"/>
      <c r="X45" s="20"/>
      <c r="Y45" s="20"/>
      <c r="Z45" s="20"/>
      <c r="AA45" s="20"/>
      <c r="AB45" s="20"/>
      <c r="AC45" s="20"/>
      <c r="AD45" s="20"/>
      <c r="AE45" s="20"/>
      <c r="AF45" s="20"/>
      <c r="AG45" s="20"/>
    </row>
    <row r="46" spans="1:33" ht="15.75">
      <c r="A46" s="20"/>
      <c r="B46" s="103">
        <v>34</v>
      </c>
      <c r="C46" s="207"/>
      <c r="D46" s="207"/>
      <c r="E46" s="104">
        <f>'Underlag-mätvärden el'!E46</f>
        <v>0</v>
      </c>
      <c r="F46" s="207"/>
      <c r="G46" s="205"/>
      <c r="H46" s="341">
        <f t="shared" si="1"/>
        <v>0</v>
      </c>
      <c r="I46" s="341">
        <f t="shared" si="2"/>
        <v>0</v>
      </c>
      <c r="J46" s="289"/>
      <c r="K46" s="243">
        <f>C46/'Försättsblad-börja här'!$F$22</f>
        <v>0</v>
      </c>
      <c r="L46" s="243">
        <f>D46/'Försättsblad-börja här'!$F$22</f>
        <v>0</v>
      </c>
      <c r="M46" s="243">
        <f>E46/'Försättsblad-börja här'!$F$22</f>
        <v>0</v>
      </c>
      <c r="N46" s="243">
        <f>F46/'Försättsblad-börja här'!$F$22</f>
        <v>0</v>
      </c>
      <c r="O46" s="243">
        <f>G46/'Försättsblad-börja här'!$F$22</f>
        <v>0</v>
      </c>
      <c r="P46" s="243">
        <f>H46/'Försättsblad-börja här'!$F$22</f>
        <v>0</v>
      </c>
      <c r="Q46" s="283">
        <f>I46/'Försättsblad-börja här'!$F$22</f>
        <v>0</v>
      </c>
      <c r="R46" s="20"/>
      <c r="S46" s="20"/>
      <c r="T46" s="20"/>
      <c r="U46" s="20"/>
      <c r="V46" s="20"/>
      <c r="W46" s="20"/>
      <c r="X46" s="20"/>
      <c r="Y46" s="20"/>
      <c r="Z46" s="20"/>
      <c r="AA46" s="20"/>
      <c r="AB46" s="20"/>
      <c r="AC46" s="20"/>
      <c r="AD46" s="20"/>
      <c r="AE46" s="20"/>
      <c r="AF46" s="20"/>
      <c r="AG46" s="20"/>
    </row>
    <row r="47" spans="1:33" ht="15.75">
      <c r="A47" s="20"/>
      <c r="B47" s="103">
        <v>35</v>
      </c>
      <c r="C47" s="207"/>
      <c r="D47" s="207"/>
      <c r="E47" s="104">
        <f>'Underlag-mätvärden el'!E47</f>
        <v>0</v>
      </c>
      <c r="F47" s="207"/>
      <c r="G47" s="205"/>
      <c r="H47" s="341">
        <f t="shared" si="1"/>
        <v>0</v>
      </c>
      <c r="I47" s="341">
        <f t="shared" si="2"/>
        <v>0</v>
      </c>
      <c r="J47" s="289"/>
      <c r="K47" s="243">
        <f>C47/'Försättsblad-börja här'!$F$22</f>
        <v>0</v>
      </c>
      <c r="L47" s="243">
        <f>D47/'Försättsblad-börja här'!$F$22</f>
        <v>0</v>
      </c>
      <c r="M47" s="243">
        <f>E47/'Försättsblad-börja här'!$F$22</f>
        <v>0</v>
      </c>
      <c r="N47" s="243">
        <f>F47/'Försättsblad-börja här'!$F$22</f>
        <v>0</v>
      </c>
      <c r="O47" s="243">
        <f>G47/'Försättsblad-börja här'!$F$22</f>
        <v>0</v>
      </c>
      <c r="P47" s="243">
        <f>H47/'Försättsblad-börja här'!$F$22</f>
        <v>0</v>
      </c>
      <c r="Q47" s="283">
        <f>I47/'Försättsblad-börja här'!$F$22</f>
        <v>0</v>
      </c>
      <c r="R47" s="20"/>
      <c r="S47" s="20"/>
      <c r="T47" s="20"/>
      <c r="U47" s="20"/>
      <c r="V47" s="20"/>
      <c r="W47" s="20"/>
      <c r="X47" s="20"/>
      <c r="Y47" s="20"/>
      <c r="Z47" s="20"/>
      <c r="AA47" s="20"/>
      <c r="AB47" s="20"/>
      <c r="AC47" s="20"/>
      <c r="AD47" s="20"/>
      <c r="AE47" s="20"/>
      <c r="AF47" s="20"/>
      <c r="AG47" s="20"/>
    </row>
    <row r="48" spans="1:33" ht="16.5" thickBot="1">
      <c r="A48" s="20"/>
      <c r="B48" s="103">
        <v>36</v>
      </c>
      <c r="C48" s="209"/>
      <c r="D48" s="209"/>
      <c r="E48" s="119">
        <f>'Underlag-mätvärden el'!E48</f>
        <v>0</v>
      </c>
      <c r="F48" s="209"/>
      <c r="G48" s="216"/>
      <c r="H48" s="341">
        <f t="shared" si="1"/>
        <v>0</v>
      </c>
      <c r="I48" s="341">
        <f t="shared" si="2"/>
        <v>0</v>
      </c>
      <c r="J48" s="290"/>
      <c r="K48" s="284">
        <f>C48/'Försättsblad-börja här'!$F$22</f>
        <v>0</v>
      </c>
      <c r="L48" s="284">
        <f>D48/'Försättsblad-börja här'!$F$22</f>
        <v>0</v>
      </c>
      <c r="M48" s="284">
        <f>E48/'Försättsblad-börja här'!$F$22</f>
        <v>0</v>
      </c>
      <c r="N48" s="249">
        <f>F48/'Försättsblad-börja här'!$F$22</f>
        <v>0</v>
      </c>
      <c r="O48" s="249">
        <f>G48/'Försättsblad-börja här'!$F$22</f>
        <v>0</v>
      </c>
      <c r="P48" s="284">
        <f>H48/'Försättsblad-börja här'!$F$22</f>
        <v>0</v>
      </c>
      <c r="Q48" s="285">
        <f>I48/'Försättsblad-börja här'!$F$22</f>
        <v>0</v>
      </c>
      <c r="R48" s="20"/>
      <c r="S48" s="20"/>
      <c r="T48" s="20"/>
      <c r="U48" s="20"/>
      <c r="V48" s="20"/>
      <c r="W48" s="20"/>
      <c r="X48" s="20"/>
      <c r="Y48" s="20"/>
      <c r="Z48" s="20"/>
      <c r="AA48" s="20"/>
      <c r="AB48" s="20"/>
      <c r="AC48" s="20"/>
      <c r="AD48" s="20"/>
      <c r="AE48" s="20"/>
      <c r="AF48" s="20"/>
      <c r="AG48" s="20"/>
    </row>
    <row r="49" spans="1:33" ht="16.5" thickBot="1">
      <c r="A49" s="20"/>
      <c r="B49" s="102" t="s">
        <v>74</v>
      </c>
      <c r="C49" s="348">
        <f t="shared" ref="C49:I49" si="5">SUM(C37:C48)</f>
        <v>0</v>
      </c>
      <c r="D49" s="348">
        <f t="shared" si="5"/>
        <v>0</v>
      </c>
      <c r="E49" s="233">
        <f>'Underlag-mätvärden el'!E49</f>
        <v>0</v>
      </c>
      <c r="F49" s="348">
        <f t="shared" si="5"/>
        <v>0</v>
      </c>
      <c r="G49" s="348">
        <f t="shared" si="5"/>
        <v>0</v>
      </c>
      <c r="H49" s="342">
        <f t="shared" si="5"/>
        <v>0</v>
      </c>
      <c r="I49" s="342">
        <f t="shared" si="5"/>
        <v>0</v>
      </c>
      <c r="J49" s="291"/>
      <c r="K49" s="286">
        <f>C49/'Försättsblad-börja här'!$F$22</f>
        <v>0</v>
      </c>
      <c r="L49" s="286">
        <f>D49/'Försättsblad-börja här'!$F$22</f>
        <v>0</v>
      </c>
      <c r="M49" s="286">
        <f>E49/'Försättsblad-börja här'!$F$22</f>
        <v>0</v>
      </c>
      <c r="N49" s="292">
        <f>F49/'Försättsblad-börja här'!$F$22</f>
        <v>0</v>
      </c>
      <c r="O49" s="292">
        <f>G49/'Försättsblad-börja här'!$F$22</f>
        <v>0</v>
      </c>
      <c r="P49" s="286">
        <f>H49/'Försättsblad-börja här'!$F$22</f>
        <v>0</v>
      </c>
      <c r="Q49" s="287">
        <f>I49/'Försättsblad-börja här'!$F$22</f>
        <v>0</v>
      </c>
      <c r="R49" s="20"/>
      <c r="S49" s="20"/>
      <c r="T49" s="20"/>
      <c r="U49" s="20"/>
      <c r="V49" s="20"/>
      <c r="W49" s="20"/>
      <c r="X49" s="20"/>
      <c r="Y49" s="20"/>
      <c r="Z49" s="20"/>
      <c r="AA49" s="20"/>
      <c r="AB49" s="20"/>
      <c r="AC49" s="20"/>
      <c r="AD49" s="20"/>
      <c r="AE49" s="20"/>
      <c r="AF49" s="20"/>
      <c r="AG49" s="20"/>
    </row>
    <row r="50" spans="1:33" ht="10.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row>
    <row r="51" spans="1:3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row>
    <row r="52" spans="1:33">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row>
    <row r="53" spans="1:33">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row>
    <row r="54" spans="1:33">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row>
    <row r="55" spans="1:33">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row>
    <row r="56" spans="1:33">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row>
    <row r="57" spans="1:33">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row>
    <row r="58" spans="1:33">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row>
    <row r="59" spans="1:3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row>
    <row r="60" spans="1:3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row>
    <row r="61" spans="1:3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row>
    <row r="62" spans="1:3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row>
    <row r="63" spans="1:3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row>
    <row r="64" spans="1:3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row>
    <row r="65" spans="1:3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row>
    <row r="66" spans="1:3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row>
    <row r="67" spans="1:3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row>
    <row r="68" spans="1:3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row>
    <row r="69" spans="1:3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row>
    <row r="70" spans="1:3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row>
    <row r="71" spans="1:3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row>
    <row r="72" spans="1:3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row>
    <row r="73" spans="1:3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row>
    <row r="74" spans="1:3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row>
    <row r="75" spans="1:3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row>
    <row r="76" spans="1:3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row>
    <row r="77" spans="1:3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row>
    <row r="78" spans="1:3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row>
  </sheetData>
  <sheetProtection password="D01A" sheet="1"/>
  <autoFilter ref="B10:B49"/>
  <mergeCells count="1">
    <mergeCell ref="E4:H4"/>
  </mergeCells>
  <pageMargins left="0.70866141732283472" right="0.40031250000000002" top="0.74803149606299213" bottom="0.74803149606299213" header="0.31496062992125984" footer="0.31496062992125984"/>
  <pageSetup paperSize="9" scale="62" orientation="landscape" r:id="rId1"/>
  <drawing r:id="rId2"/>
  <legacyDrawing r:id="rId3"/>
</worksheet>
</file>

<file path=xl/worksheets/sheet8.xml><?xml version="1.0" encoding="utf-8"?>
<worksheet xmlns="http://schemas.openxmlformats.org/spreadsheetml/2006/main" xmlns:r="http://schemas.openxmlformats.org/officeDocument/2006/relationships">
  <sheetPr>
    <pageSetUpPr fitToPage="1"/>
  </sheetPr>
  <dimension ref="A1:AB83"/>
  <sheetViews>
    <sheetView zoomScale="70" zoomScaleNormal="70" zoomScalePageLayoutView="75" workbookViewId="0">
      <selection activeCell="G6" sqref="G6"/>
    </sheetView>
  </sheetViews>
  <sheetFormatPr defaultRowHeight="15"/>
  <cols>
    <col min="1" max="1" width="1.7109375" customWidth="1"/>
    <col min="2" max="2" width="16.5703125" customWidth="1"/>
    <col min="3" max="4" width="14.140625" customWidth="1"/>
    <col min="5" max="6" width="14" customWidth="1"/>
    <col min="7" max="7" width="16.85546875" customWidth="1"/>
    <col min="8" max="8" width="16.42578125" customWidth="1"/>
    <col min="9" max="9" width="0.7109375" customWidth="1"/>
    <col min="10" max="11" width="14" customWidth="1"/>
    <col min="12" max="12" width="16.85546875" customWidth="1"/>
    <col min="13" max="13" width="16.28515625" customWidth="1"/>
    <col min="14" max="14" width="1.42578125" customWidth="1"/>
    <col min="15" max="15" width="20" customWidth="1"/>
  </cols>
  <sheetData>
    <row r="1" spans="1:28" ht="9"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21">
      <c r="A2" s="20"/>
      <c r="B2" s="20"/>
      <c r="C2" s="20"/>
      <c r="D2" s="51" t="s">
        <v>83</v>
      </c>
      <c r="E2" s="20"/>
      <c r="F2" s="51"/>
      <c r="G2" s="20"/>
      <c r="H2" s="20"/>
      <c r="I2" s="20"/>
      <c r="J2" s="20"/>
      <c r="K2" s="20"/>
      <c r="L2" s="20"/>
      <c r="M2" s="20"/>
      <c r="N2" s="20"/>
      <c r="O2" s="20"/>
      <c r="P2" s="20"/>
      <c r="Q2" s="20"/>
      <c r="R2" s="20"/>
      <c r="S2" s="20"/>
      <c r="T2" s="20"/>
      <c r="U2" s="20"/>
      <c r="V2" s="20"/>
      <c r="W2" s="20"/>
      <c r="X2" s="20"/>
      <c r="Y2" s="20"/>
      <c r="Z2" s="20"/>
      <c r="AA2" s="20"/>
      <c r="AB2" s="20"/>
    </row>
    <row r="3" spans="1:28" ht="15.7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row>
    <row r="4" spans="1:28" ht="15.75" customHeight="1">
      <c r="A4" s="41"/>
      <c r="B4" s="41"/>
      <c r="C4" s="20"/>
      <c r="D4" s="46" t="s">
        <v>69</v>
      </c>
      <c r="E4" s="470">
        <f>'Försättsblad-börja här'!C7</f>
        <v>0</v>
      </c>
      <c r="F4" s="471"/>
      <c r="G4" s="473"/>
      <c r="H4" s="41"/>
      <c r="I4" s="41"/>
      <c r="J4" s="46" t="s">
        <v>71</v>
      </c>
      <c r="K4" s="169">
        <f>'Försättsblad-börja här'!G7</f>
        <v>0</v>
      </c>
      <c r="L4" s="41"/>
      <c r="M4" s="41"/>
      <c r="N4" s="41"/>
      <c r="O4" s="41"/>
      <c r="P4" s="41"/>
      <c r="Q4" s="41"/>
      <c r="R4" s="41"/>
      <c r="S4" s="41"/>
      <c r="T4" s="41"/>
      <c r="U4" s="41"/>
      <c r="V4" s="41"/>
      <c r="W4" s="41"/>
      <c r="X4" s="41"/>
      <c r="Y4" s="41"/>
      <c r="Z4" s="41"/>
      <c r="AA4" s="41"/>
      <c r="AB4" s="41"/>
    </row>
    <row r="5" spans="1:28" ht="3"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ht="15.75">
      <c r="A6" s="41"/>
      <c r="B6" s="41"/>
      <c r="C6" s="20"/>
      <c r="D6" s="46" t="s">
        <v>75</v>
      </c>
      <c r="E6" s="207"/>
      <c r="F6" s="55"/>
      <c r="G6" s="41"/>
      <c r="H6" s="41"/>
      <c r="I6" s="41"/>
      <c r="J6" s="41"/>
      <c r="K6" s="41"/>
      <c r="L6" s="41"/>
      <c r="M6" s="41"/>
      <c r="N6" s="41"/>
      <c r="O6" s="41"/>
      <c r="P6" s="41"/>
      <c r="Q6" s="41"/>
      <c r="R6" s="41"/>
      <c r="S6" s="41"/>
      <c r="T6" s="41"/>
      <c r="U6" s="41"/>
      <c r="V6" s="41"/>
      <c r="W6" s="41"/>
      <c r="X6" s="41"/>
      <c r="Y6" s="41"/>
      <c r="Z6" s="41"/>
      <c r="AA6" s="41"/>
      <c r="AB6" s="41"/>
    </row>
    <row r="7" spans="1:28" ht="15.75" customHeight="1" thickBo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8" ht="15.75" customHeight="1" thickBot="1">
      <c r="A8" s="41"/>
      <c r="B8" s="177" t="s">
        <v>175</v>
      </c>
      <c r="C8" s="215"/>
      <c r="D8" s="215"/>
      <c r="E8" s="215"/>
      <c r="F8" s="186"/>
      <c r="G8" s="215"/>
      <c r="H8" s="215"/>
      <c r="I8" s="178"/>
      <c r="J8" s="179">
        <f>C8</f>
        <v>0</v>
      </c>
      <c r="K8" s="178"/>
      <c r="L8" s="179">
        <f>G8</f>
        <v>0</v>
      </c>
      <c r="M8" s="180">
        <f>H8</f>
        <v>0</v>
      </c>
      <c r="N8" s="41"/>
      <c r="O8" s="41"/>
      <c r="P8" s="41"/>
      <c r="Q8" s="41"/>
      <c r="R8" s="41"/>
      <c r="S8" s="41"/>
      <c r="T8" s="41"/>
      <c r="U8" s="41"/>
      <c r="V8" s="41"/>
      <c r="W8" s="41"/>
      <c r="X8" s="41"/>
      <c r="Y8" s="41"/>
      <c r="Z8" s="41"/>
      <c r="AA8" s="41"/>
      <c r="AB8" s="41"/>
    </row>
    <row r="9" spans="1:28" ht="29.25" customHeight="1">
      <c r="A9" s="20"/>
      <c r="B9" s="181"/>
      <c r="C9" s="183" t="s">
        <v>85</v>
      </c>
      <c r="D9" s="183" t="s">
        <v>185</v>
      </c>
      <c r="E9" s="183" t="s">
        <v>180</v>
      </c>
      <c r="F9" s="110" t="s">
        <v>192</v>
      </c>
      <c r="G9" s="183" t="s">
        <v>173</v>
      </c>
      <c r="H9" s="184" t="s">
        <v>86</v>
      </c>
      <c r="I9" s="183"/>
      <c r="J9" s="182" t="str">
        <f>C9</f>
        <v>Köpt driftel</v>
      </c>
      <c r="K9" s="183" t="str">
        <f>F9</f>
        <v>El exkl. värme och kyla</v>
      </c>
      <c r="L9" s="184" t="str">
        <f>G9</f>
        <v>Egenproducerad el</v>
      </c>
      <c r="M9" s="185" t="str">
        <f>H9</f>
        <v>Verksamhetsel/Hushållsel</v>
      </c>
      <c r="N9" s="22"/>
      <c r="O9" s="22"/>
      <c r="P9" s="22"/>
      <c r="Q9" s="22"/>
      <c r="R9" s="22"/>
      <c r="S9" s="22"/>
      <c r="T9" s="22"/>
      <c r="U9" s="22"/>
      <c r="V9" s="22"/>
      <c r="W9" s="22"/>
      <c r="X9" s="22"/>
      <c r="Y9" s="22"/>
      <c r="Z9" s="22"/>
      <c r="AA9" s="22"/>
      <c r="AB9" s="22"/>
    </row>
    <row r="10" spans="1:28" ht="19.5" thickBot="1">
      <c r="A10" s="20"/>
      <c r="B10" s="111" t="s">
        <v>76</v>
      </c>
      <c r="C10" s="112" t="s">
        <v>78</v>
      </c>
      <c r="D10" s="112" t="s">
        <v>78</v>
      </c>
      <c r="E10" s="112" t="s">
        <v>78</v>
      </c>
      <c r="F10" s="113" t="s">
        <v>78</v>
      </c>
      <c r="G10" s="114" t="s">
        <v>78</v>
      </c>
      <c r="H10" s="112" t="s">
        <v>78</v>
      </c>
      <c r="I10" s="113"/>
      <c r="J10" s="105" t="s">
        <v>122</v>
      </c>
      <c r="K10" s="105" t="s">
        <v>122</v>
      </c>
      <c r="L10" s="105" t="s">
        <v>122</v>
      </c>
      <c r="M10" s="106" t="s">
        <v>122</v>
      </c>
      <c r="N10" s="22"/>
      <c r="O10" s="22"/>
      <c r="P10" s="22"/>
      <c r="Q10" s="22"/>
      <c r="R10" s="22"/>
      <c r="S10" s="22"/>
      <c r="T10" s="22"/>
      <c r="U10" s="22"/>
      <c r="V10" s="22"/>
      <c r="W10" s="22"/>
      <c r="X10" s="22"/>
      <c r="Y10" s="22"/>
      <c r="Z10" s="22"/>
      <c r="AA10" s="22"/>
      <c r="AB10" s="22"/>
    </row>
    <row r="11" spans="1:28" ht="15.75">
      <c r="A11" s="20"/>
      <c r="B11" s="103">
        <v>1</v>
      </c>
      <c r="C11" s="205"/>
      <c r="D11" s="205"/>
      <c r="E11" s="205"/>
      <c r="F11" s="104">
        <f>C11-D11-E11</f>
        <v>0</v>
      </c>
      <c r="G11" s="205"/>
      <c r="H11" s="205"/>
      <c r="I11" s="171"/>
      <c r="J11" s="243">
        <f>C11/'Försättsblad-börja här'!$F$22</f>
        <v>0</v>
      </c>
      <c r="K11" s="243">
        <f>F11/'Försättsblad-börja här'!$F$22</f>
        <v>0</v>
      </c>
      <c r="L11" s="243">
        <f>G11/'Försättsblad-börja här'!$F$22</f>
        <v>0</v>
      </c>
      <c r="M11" s="283">
        <f>H11/'Försättsblad-börja här'!$F$22</f>
        <v>0</v>
      </c>
      <c r="N11" s="20"/>
      <c r="O11" s="20"/>
      <c r="P11" s="20"/>
      <c r="Q11" s="20"/>
      <c r="R11" s="20"/>
      <c r="S11" s="20"/>
      <c r="T11" s="20"/>
      <c r="U11" s="20"/>
      <c r="V11" s="20"/>
      <c r="W11" s="20"/>
      <c r="X11" s="20"/>
      <c r="Y11" s="20"/>
      <c r="Z11" s="20"/>
      <c r="AA11" s="20"/>
      <c r="AB11" s="20"/>
    </row>
    <row r="12" spans="1:28" ht="15.75">
      <c r="A12" s="20"/>
      <c r="B12" s="103">
        <v>2</v>
      </c>
      <c r="C12" s="207"/>
      <c r="D12" s="207"/>
      <c r="E12" s="207"/>
      <c r="F12" s="104">
        <f t="shared" ref="F12:F23" si="0">C12-D12-E12</f>
        <v>0</v>
      </c>
      <c r="G12" s="207"/>
      <c r="H12" s="207"/>
      <c r="I12" s="171"/>
      <c r="J12" s="243">
        <f>C12/'Försättsblad-börja här'!$F$22</f>
        <v>0</v>
      </c>
      <c r="K12" s="243">
        <f>F12/'Försättsblad-börja här'!$F$22</f>
        <v>0</v>
      </c>
      <c r="L12" s="243">
        <f>G12/'Försättsblad-börja här'!$F$22</f>
        <v>0</v>
      </c>
      <c r="M12" s="283">
        <f>H12/'Försättsblad-börja här'!$F$22</f>
        <v>0</v>
      </c>
      <c r="N12" s="20"/>
      <c r="O12" s="20"/>
      <c r="P12" s="20"/>
      <c r="Q12" s="20"/>
      <c r="R12" s="20"/>
      <c r="S12" s="20"/>
      <c r="T12" s="20"/>
      <c r="U12" s="20"/>
      <c r="V12" s="20"/>
      <c r="W12" s="20"/>
      <c r="X12" s="20"/>
      <c r="Y12" s="20"/>
      <c r="Z12" s="20"/>
      <c r="AA12" s="20"/>
      <c r="AB12" s="20"/>
    </row>
    <row r="13" spans="1:28" ht="15.75">
      <c r="A13" s="20"/>
      <c r="B13" s="103">
        <v>3</v>
      </c>
      <c r="C13" s="207"/>
      <c r="D13" s="207"/>
      <c r="E13" s="207"/>
      <c r="F13" s="104">
        <f t="shared" si="0"/>
        <v>0</v>
      </c>
      <c r="G13" s="207"/>
      <c r="H13" s="207"/>
      <c r="I13" s="171"/>
      <c r="J13" s="243">
        <f>C13/'Försättsblad-börja här'!$F$22</f>
        <v>0</v>
      </c>
      <c r="K13" s="243">
        <f>F13/'Försättsblad-börja här'!$F$22</f>
        <v>0</v>
      </c>
      <c r="L13" s="243">
        <f>G13/'Försättsblad-börja här'!$F$22</f>
        <v>0</v>
      </c>
      <c r="M13" s="283">
        <f>H13/'Försättsblad-börja här'!$F$22</f>
        <v>0</v>
      </c>
      <c r="N13" s="20"/>
      <c r="O13" s="20"/>
      <c r="P13" s="20"/>
      <c r="Q13" s="20"/>
      <c r="R13" s="20"/>
      <c r="S13" s="20"/>
      <c r="T13" s="20"/>
      <c r="U13" s="20"/>
      <c r="V13" s="20"/>
      <c r="W13" s="20"/>
      <c r="X13" s="20"/>
      <c r="Y13" s="20"/>
      <c r="Z13" s="20"/>
      <c r="AA13" s="20"/>
      <c r="AB13" s="20"/>
    </row>
    <row r="14" spans="1:28" ht="15.75">
      <c r="A14" s="20"/>
      <c r="B14" s="103">
        <v>4</v>
      </c>
      <c r="C14" s="207"/>
      <c r="D14" s="207"/>
      <c r="E14" s="207"/>
      <c r="F14" s="104">
        <f t="shared" si="0"/>
        <v>0</v>
      </c>
      <c r="G14" s="207"/>
      <c r="H14" s="207"/>
      <c r="I14" s="171"/>
      <c r="J14" s="243">
        <f>C14/'Försättsblad-börja här'!$F$22</f>
        <v>0</v>
      </c>
      <c r="K14" s="243">
        <f>F14/'Försättsblad-börja här'!$F$22</f>
        <v>0</v>
      </c>
      <c r="L14" s="243">
        <f>G14/'Försättsblad-börja här'!$F$22</f>
        <v>0</v>
      </c>
      <c r="M14" s="283">
        <f>H14/'Försättsblad-börja här'!$F$22</f>
        <v>0</v>
      </c>
      <c r="N14" s="20"/>
      <c r="O14" s="20"/>
      <c r="P14" s="20"/>
      <c r="Q14" s="20"/>
      <c r="R14" s="20"/>
      <c r="S14" s="20"/>
      <c r="T14" s="20"/>
      <c r="U14" s="20"/>
      <c r="V14" s="20"/>
      <c r="W14" s="20"/>
      <c r="X14" s="20"/>
      <c r="Y14" s="20"/>
      <c r="Z14" s="20"/>
      <c r="AA14" s="20"/>
      <c r="AB14" s="20"/>
    </row>
    <row r="15" spans="1:28" ht="15.75">
      <c r="A15" s="20"/>
      <c r="B15" s="103">
        <v>5</v>
      </c>
      <c r="C15" s="207"/>
      <c r="D15" s="207"/>
      <c r="E15" s="207"/>
      <c r="F15" s="104">
        <f t="shared" si="0"/>
        <v>0</v>
      </c>
      <c r="G15" s="207"/>
      <c r="H15" s="207"/>
      <c r="I15" s="171"/>
      <c r="J15" s="243">
        <f>C15/'Försättsblad-börja här'!$F$22</f>
        <v>0</v>
      </c>
      <c r="K15" s="243">
        <f>F15/'Försättsblad-börja här'!$F$22</f>
        <v>0</v>
      </c>
      <c r="L15" s="243">
        <f>G15/'Försättsblad-börja här'!$F$22</f>
        <v>0</v>
      </c>
      <c r="M15" s="283">
        <f>H15/'Försättsblad-börja här'!$F$22</f>
        <v>0</v>
      </c>
      <c r="N15" s="20"/>
      <c r="O15" s="20"/>
      <c r="P15" s="20"/>
      <c r="Q15" s="20"/>
      <c r="R15" s="20"/>
      <c r="S15" s="20"/>
      <c r="T15" s="20"/>
      <c r="U15" s="20"/>
      <c r="V15" s="20"/>
      <c r="W15" s="20"/>
      <c r="X15" s="20"/>
      <c r="Y15" s="20"/>
      <c r="Z15" s="20"/>
      <c r="AA15" s="20"/>
      <c r="AB15" s="20"/>
    </row>
    <row r="16" spans="1:28" ht="15.75">
      <c r="A16" s="20"/>
      <c r="B16" s="103">
        <v>6</v>
      </c>
      <c r="C16" s="207"/>
      <c r="D16" s="207"/>
      <c r="E16" s="207"/>
      <c r="F16" s="104">
        <f t="shared" si="0"/>
        <v>0</v>
      </c>
      <c r="G16" s="207"/>
      <c r="H16" s="207"/>
      <c r="I16" s="171"/>
      <c r="J16" s="243">
        <f>C16/'Försättsblad-börja här'!$F$22</f>
        <v>0</v>
      </c>
      <c r="K16" s="243">
        <f>F16/'Försättsblad-börja här'!$F$22</f>
        <v>0</v>
      </c>
      <c r="L16" s="243">
        <f>G16/'Försättsblad-börja här'!$F$22</f>
        <v>0</v>
      </c>
      <c r="M16" s="283">
        <f>H16/'Försättsblad-börja här'!$F$22</f>
        <v>0</v>
      </c>
      <c r="N16" s="20"/>
      <c r="O16" s="20"/>
      <c r="P16" s="20"/>
      <c r="Q16" s="20"/>
      <c r="R16" s="20"/>
      <c r="S16" s="20"/>
      <c r="T16" s="20"/>
      <c r="U16" s="20"/>
      <c r="V16" s="20"/>
      <c r="W16" s="20"/>
      <c r="X16" s="20"/>
      <c r="Y16" s="20"/>
      <c r="Z16" s="20"/>
      <c r="AA16" s="20"/>
      <c r="AB16" s="20"/>
    </row>
    <row r="17" spans="1:28" ht="15.75">
      <c r="A17" s="20"/>
      <c r="B17" s="103">
        <v>7</v>
      </c>
      <c r="C17" s="207"/>
      <c r="D17" s="207"/>
      <c r="E17" s="207"/>
      <c r="F17" s="104">
        <f t="shared" si="0"/>
        <v>0</v>
      </c>
      <c r="G17" s="207"/>
      <c r="H17" s="207"/>
      <c r="I17" s="171"/>
      <c r="J17" s="243">
        <f>C17/'Försättsblad-börja här'!$F$22</f>
        <v>0</v>
      </c>
      <c r="K17" s="243">
        <f>F17/'Försättsblad-börja här'!$F$22</f>
        <v>0</v>
      </c>
      <c r="L17" s="243">
        <f>G17/'Försättsblad-börja här'!$F$22</f>
        <v>0</v>
      </c>
      <c r="M17" s="283">
        <f>H17/'Försättsblad-börja här'!$F$22</f>
        <v>0</v>
      </c>
      <c r="N17" s="20"/>
      <c r="O17" s="20"/>
      <c r="P17" s="20"/>
      <c r="Q17" s="20"/>
      <c r="R17" s="20"/>
      <c r="S17" s="20"/>
      <c r="T17" s="20"/>
      <c r="U17" s="20"/>
      <c r="V17" s="20"/>
      <c r="W17" s="20"/>
      <c r="X17" s="20"/>
      <c r="Y17" s="20"/>
      <c r="Z17" s="20"/>
      <c r="AA17" s="20"/>
      <c r="AB17" s="20"/>
    </row>
    <row r="18" spans="1:28" ht="15.75">
      <c r="A18" s="20"/>
      <c r="B18" s="103">
        <v>8</v>
      </c>
      <c r="C18" s="207"/>
      <c r="D18" s="207"/>
      <c r="E18" s="207"/>
      <c r="F18" s="104">
        <f t="shared" si="0"/>
        <v>0</v>
      </c>
      <c r="G18" s="207"/>
      <c r="H18" s="207"/>
      <c r="I18" s="171"/>
      <c r="J18" s="243">
        <f>C18/'Försättsblad-börja här'!$F$22</f>
        <v>0</v>
      </c>
      <c r="K18" s="243">
        <f>F18/'Försättsblad-börja här'!$F$22</f>
        <v>0</v>
      </c>
      <c r="L18" s="243">
        <f>G18/'Försättsblad-börja här'!$F$22</f>
        <v>0</v>
      </c>
      <c r="M18" s="283">
        <f>H18/'Försättsblad-börja här'!$F$22</f>
        <v>0</v>
      </c>
      <c r="N18" s="20"/>
      <c r="O18" s="20"/>
      <c r="P18" s="20"/>
      <c r="Q18" s="20"/>
      <c r="R18" s="20"/>
      <c r="S18" s="20"/>
      <c r="T18" s="20"/>
      <c r="U18" s="20"/>
      <c r="V18" s="20"/>
      <c r="W18" s="20"/>
      <c r="X18" s="20"/>
      <c r="Y18" s="20"/>
      <c r="Z18" s="20"/>
      <c r="AA18" s="20"/>
      <c r="AB18" s="20"/>
    </row>
    <row r="19" spans="1:28" ht="15.75">
      <c r="A19" s="20"/>
      <c r="B19" s="103">
        <v>9</v>
      </c>
      <c r="C19" s="207"/>
      <c r="D19" s="207"/>
      <c r="E19" s="207"/>
      <c r="F19" s="104">
        <f t="shared" si="0"/>
        <v>0</v>
      </c>
      <c r="G19" s="207"/>
      <c r="H19" s="207"/>
      <c r="I19" s="171"/>
      <c r="J19" s="243">
        <f>C19/'Försättsblad-börja här'!$F$22</f>
        <v>0</v>
      </c>
      <c r="K19" s="243">
        <f>F19/'Försättsblad-börja här'!$F$22</f>
        <v>0</v>
      </c>
      <c r="L19" s="243">
        <f>G19/'Försättsblad-börja här'!$F$22</f>
        <v>0</v>
      </c>
      <c r="M19" s="283">
        <f>H19/'Försättsblad-börja här'!$F$22</f>
        <v>0</v>
      </c>
      <c r="N19" s="20"/>
      <c r="O19" s="20"/>
      <c r="P19" s="20"/>
      <c r="Q19" s="20"/>
      <c r="R19" s="20"/>
      <c r="S19" s="20"/>
      <c r="T19" s="20"/>
      <c r="U19" s="20"/>
      <c r="V19" s="20"/>
      <c r="W19" s="20"/>
      <c r="X19" s="20"/>
      <c r="Y19" s="20"/>
      <c r="Z19" s="20"/>
      <c r="AA19" s="20"/>
      <c r="AB19" s="20"/>
    </row>
    <row r="20" spans="1:28" ht="15.75">
      <c r="A20" s="20"/>
      <c r="B20" s="103">
        <v>10</v>
      </c>
      <c r="C20" s="207"/>
      <c r="D20" s="207"/>
      <c r="E20" s="207"/>
      <c r="F20" s="104">
        <f t="shared" si="0"/>
        <v>0</v>
      </c>
      <c r="G20" s="207"/>
      <c r="H20" s="207"/>
      <c r="I20" s="171"/>
      <c r="J20" s="243">
        <f>C20/'Försättsblad-börja här'!$F$22</f>
        <v>0</v>
      </c>
      <c r="K20" s="243">
        <f>F20/'Försättsblad-börja här'!$F$22</f>
        <v>0</v>
      </c>
      <c r="L20" s="243">
        <f>G20/'Försättsblad-börja här'!$F$22</f>
        <v>0</v>
      </c>
      <c r="M20" s="283">
        <f>H20/'Försättsblad-börja här'!$F$22</f>
        <v>0</v>
      </c>
      <c r="N20" s="20"/>
      <c r="O20" s="20"/>
      <c r="P20" s="20"/>
      <c r="Q20" s="20"/>
      <c r="R20" s="20"/>
      <c r="S20" s="20"/>
      <c r="T20" s="20"/>
      <c r="U20" s="20"/>
      <c r="V20" s="20"/>
      <c r="W20" s="20"/>
      <c r="X20" s="20"/>
      <c r="Y20" s="20"/>
      <c r="Z20" s="20"/>
      <c r="AA20" s="20"/>
      <c r="AB20" s="20"/>
    </row>
    <row r="21" spans="1:28" ht="15.75">
      <c r="A21" s="20"/>
      <c r="B21" s="103">
        <v>11</v>
      </c>
      <c r="C21" s="207"/>
      <c r="D21" s="207"/>
      <c r="E21" s="207"/>
      <c r="F21" s="104">
        <f t="shared" si="0"/>
        <v>0</v>
      </c>
      <c r="G21" s="207"/>
      <c r="H21" s="207"/>
      <c r="I21" s="171"/>
      <c r="J21" s="243">
        <f>C21/'Försättsblad-börja här'!$F$22</f>
        <v>0</v>
      </c>
      <c r="K21" s="243">
        <f>F21/'Försättsblad-börja här'!$F$22</f>
        <v>0</v>
      </c>
      <c r="L21" s="243">
        <f>G21/'Försättsblad-börja här'!$F$22</f>
        <v>0</v>
      </c>
      <c r="M21" s="283">
        <f>H21/'Försättsblad-börja här'!$F$22</f>
        <v>0</v>
      </c>
      <c r="N21" s="20"/>
      <c r="O21" s="20"/>
      <c r="P21" s="20"/>
      <c r="Q21" s="20"/>
      <c r="R21" s="20"/>
      <c r="S21" s="20"/>
      <c r="T21" s="20"/>
      <c r="U21" s="20"/>
      <c r="V21" s="20"/>
      <c r="W21" s="20"/>
      <c r="X21" s="20"/>
      <c r="Y21" s="20"/>
      <c r="Z21" s="20"/>
      <c r="AA21" s="20"/>
      <c r="AB21" s="20"/>
    </row>
    <row r="22" spans="1:28" ht="16.5" thickBot="1">
      <c r="A22" s="20"/>
      <c r="B22" s="103">
        <v>12</v>
      </c>
      <c r="C22" s="209"/>
      <c r="D22" s="209"/>
      <c r="E22" s="209"/>
      <c r="F22" s="104">
        <f t="shared" si="0"/>
        <v>0</v>
      </c>
      <c r="G22" s="209"/>
      <c r="H22" s="209"/>
      <c r="I22" s="172"/>
      <c r="J22" s="284">
        <f>C22/'Försättsblad-börja här'!$F$22</f>
        <v>0</v>
      </c>
      <c r="K22" s="284">
        <f>F22/'Försättsblad-börja här'!$F$22</f>
        <v>0</v>
      </c>
      <c r="L22" s="284">
        <f>G22/'Försättsblad-börja här'!$F$22</f>
        <v>0</v>
      </c>
      <c r="M22" s="285">
        <f>H22/'Försättsblad-börja här'!$F$22</f>
        <v>0</v>
      </c>
      <c r="N22" s="20"/>
      <c r="O22" s="20"/>
      <c r="P22" s="20"/>
      <c r="Q22" s="20"/>
      <c r="R22" s="20"/>
      <c r="S22" s="20"/>
      <c r="T22" s="20"/>
      <c r="U22" s="20"/>
      <c r="V22" s="20"/>
      <c r="W22" s="20"/>
      <c r="X22" s="20"/>
      <c r="Y22" s="20"/>
      <c r="Z22" s="20"/>
      <c r="AA22" s="20"/>
      <c r="AB22" s="20"/>
    </row>
    <row r="23" spans="1:28" ht="16.5" thickBot="1">
      <c r="A23" s="20"/>
      <c r="B23" s="102" t="s">
        <v>72</v>
      </c>
      <c r="C23" s="348">
        <f t="shared" ref="C23:H23" si="1">SUM(C11:C22)</f>
        <v>0</v>
      </c>
      <c r="D23" s="348">
        <f t="shared" si="1"/>
        <v>0</v>
      </c>
      <c r="E23" s="348">
        <f t="shared" si="1"/>
        <v>0</v>
      </c>
      <c r="F23" s="59">
        <f t="shared" si="0"/>
        <v>0</v>
      </c>
      <c r="G23" s="348">
        <f t="shared" si="1"/>
        <v>0</v>
      </c>
      <c r="H23" s="348">
        <f t="shared" si="1"/>
        <v>0</v>
      </c>
      <c r="I23" s="173"/>
      <c r="J23" s="286">
        <f>C23/'Försättsblad-börja här'!$F$22</f>
        <v>0</v>
      </c>
      <c r="K23" s="286">
        <f>F23/'Försättsblad-börja här'!$F$22</f>
        <v>0</v>
      </c>
      <c r="L23" s="286">
        <f>G23/'Försättsblad-börja här'!$F$22</f>
        <v>0</v>
      </c>
      <c r="M23" s="287">
        <f>H23/'Försättsblad-börja här'!$F$22</f>
        <v>0</v>
      </c>
      <c r="N23" s="20"/>
      <c r="O23" s="20"/>
      <c r="P23" s="20"/>
      <c r="Q23" s="20"/>
      <c r="R23" s="20"/>
      <c r="S23" s="20"/>
      <c r="T23" s="20"/>
      <c r="U23" s="20"/>
      <c r="V23" s="20"/>
      <c r="W23" s="20"/>
      <c r="X23" s="20"/>
      <c r="Y23" s="20"/>
      <c r="Z23" s="20"/>
      <c r="AA23" s="20"/>
      <c r="AB23" s="20"/>
    </row>
    <row r="24" spans="1:28" ht="15.75">
      <c r="A24" s="20"/>
      <c r="B24" s="103">
        <v>13</v>
      </c>
      <c r="C24" s="205"/>
      <c r="D24" s="205"/>
      <c r="E24" s="205"/>
      <c r="F24" s="104">
        <f>C24-D24-E24</f>
        <v>0</v>
      </c>
      <c r="G24" s="205"/>
      <c r="H24" s="205"/>
      <c r="I24" s="171"/>
      <c r="J24" s="243">
        <f>C24/'Försättsblad-börja här'!$F$22</f>
        <v>0</v>
      </c>
      <c r="K24" s="243">
        <f>F24/'Försättsblad-börja här'!$F$22</f>
        <v>0</v>
      </c>
      <c r="L24" s="243">
        <f>G24/'Försättsblad-börja här'!$F$22</f>
        <v>0</v>
      </c>
      <c r="M24" s="283">
        <f>H24/'Försättsblad-börja här'!$F$22</f>
        <v>0</v>
      </c>
      <c r="N24" s="20"/>
      <c r="O24" s="20"/>
      <c r="P24" s="20"/>
      <c r="Q24" s="20"/>
      <c r="R24" s="20"/>
      <c r="S24" s="20"/>
      <c r="T24" s="20"/>
      <c r="U24" s="20"/>
      <c r="V24" s="20"/>
      <c r="W24" s="20"/>
      <c r="X24" s="20"/>
      <c r="Y24" s="20"/>
      <c r="Z24" s="20"/>
      <c r="AA24" s="20"/>
      <c r="AB24" s="20"/>
    </row>
    <row r="25" spans="1:28" ht="15.75">
      <c r="A25" s="20"/>
      <c r="B25" s="103">
        <v>14</v>
      </c>
      <c r="C25" s="207"/>
      <c r="D25" s="207"/>
      <c r="E25" s="207"/>
      <c r="F25" s="104">
        <f t="shared" ref="F25:F36" si="2">C25-D25-E25</f>
        <v>0</v>
      </c>
      <c r="G25" s="207"/>
      <c r="H25" s="207"/>
      <c r="I25" s="171"/>
      <c r="J25" s="243">
        <f>C25/'Försättsblad-börja här'!$F$22</f>
        <v>0</v>
      </c>
      <c r="K25" s="243">
        <f>F25/'Försättsblad-börja här'!$F$22</f>
        <v>0</v>
      </c>
      <c r="L25" s="243">
        <f>G25/'Försättsblad-börja här'!$F$22</f>
        <v>0</v>
      </c>
      <c r="M25" s="283">
        <f>H25/'Försättsblad-börja här'!$F$22</f>
        <v>0</v>
      </c>
      <c r="N25" s="20"/>
      <c r="O25" s="20"/>
      <c r="P25" s="20"/>
      <c r="Q25" s="20"/>
      <c r="R25" s="20"/>
      <c r="S25" s="20"/>
      <c r="T25" s="20"/>
      <c r="U25" s="20"/>
      <c r="V25" s="20"/>
      <c r="W25" s="20"/>
      <c r="X25" s="20"/>
      <c r="Y25" s="20"/>
      <c r="Z25" s="20"/>
      <c r="AA25" s="20"/>
      <c r="AB25" s="20"/>
    </row>
    <row r="26" spans="1:28" ht="15.75">
      <c r="A26" s="20"/>
      <c r="B26" s="103">
        <v>15</v>
      </c>
      <c r="C26" s="207"/>
      <c r="D26" s="207"/>
      <c r="E26" s="207"/>
      <c r="F26" s="104">
        <f t="shared" si="2"/>
        <v>0</v>
      </c>
      <c r="G26" s="207"/>
      <c r="H26" s="207"/>
      <c r="I26" s="171"/>
      <c r="J26" s="243">
        <f>C26/'Försättsblad-börja här'!$F$22</f>
        <v>0</v>
      </c>
      <c r="K26" s="243">
        <f>F26/'Försättsblad-börja här'!$F$22</f>
        <v>0</v>
      </c>
      <c r="L26" s="243">
        <f>G26/'Försättsblad-börja här'!$F$22</f>
        <v>0</v>
      </c>
      <c r="M26" s="283">
        <f>H26/'Försättsblad-börja här'!$F$22</f>
        <v>0</v>
      </c>
      <c r="N26" s="20"/>
      <c r="O26" s="20"/>
      <c r="P26" s="20"/>
      <c r="Q26" s="20"/>
      <c r="R26" s="20"/>
      <c r="S26" s="20"/>
      <c r="T26" s="20"/>
      <c r="U26" s="20"/>
      <c r="V26" s="20"/>
      <c r="W26" s="20"/>
      <c r="X26" s="20"/>
      <c r="Y26" s="20"/>
      <c r="Z26" s="20"/>
      <c r="AA26" s="20"/>
      <c r="AB26" s="20"/>
    </row>
    <row r="27" spans="1:28" ht="15.75">
      <c r="A27" s="20"/>
      <c r="B27" s="103">
        <v>16</v>
      </c>
      <c r="C27" s="207"/>
      <c r="D27" s="207"/>
      <c r="E27" s="207"/>
      <c r="F27" s="104">
        <f t="shared" si="2"/>
        <v>0</v>
      </c>
      <c r="G27" s="207"/>
      <c r="H27" s="207"/>
      <c r="I27" s="171"/>
      <c r="J27" s="243">
        <f>C27/'Försättsblad-börja här'!$F$22</f>
        <v>0</v>
      </c>
      <c r="K27" s="243">
        <f>F27/'Försättsblad-börja här'!$F$22</f>
        <v>0</v>
      </c>
      <c r="L27" s="243">
        <f>G27/'Försättsblad-börja här'!$F$22</f>
        <v>0</v>
      </c>
      <c r="M27" s="283">
        <f>H27/'Försättsblad-börja här'!$F$22</f>
        <v>0</v>
      </c>
      <c r="N27" s="20"/>
      <c r="O27" s="20"/>
      <c r="P27" s="20"/>
      <c r="Q27" s="20"/>
      <c r="R27" s="20"/>
      <c r="S27" s="20"/>
      <c r="T27" s="20"/>
      <c r="U27" s="20"/>
      <c r="V27" s="20"/>
      <c r="W27" s="20"/>
      <c r="X27" s="20"/>
      <c r="Y27" s="20"/>
      <c r="Z27" s="20"/>
      <c r="AA27" s="20"/>
      <c r="AB27" s="20"/>
    </row>
    <row r="28" spans="1:28" ht="15.75">
      <c r="A28" s="20"/>
      <c r="B28" s="103">
        <v>17</v>
      </c>
      <c r="C28" s="207"/>
      <c r="D28" s="207"/>
      <c r="E28" s="207"/>
      <c r="F28" s="104">
        <f t="shared" si="2"/>
        <v>0</v>
      </c>
      <c r="G28" s="207"/>
      <c r="H28" s="207"/>
      <c r="I28" s="171"/>
      <c r="J28" s="243">
        <f>C28/'Försättsblad-börja här'!$F$22</f>
        <v>0</v>
      </c>
      <c r="K28" s="243">
        <f>F28/'Försättsblad-börja här'!$F$22</f>
        <v>0</v>
      </c>
      <c r="L28" s="243">
        <f>G28/'Försättsblad-börja här'!$F$22</f>
        <v>0</v>
      </c>
      <c r="M28" s="283">
        <f>H28/'Försättsblad-börja här'!$F$22</f>
        <v>0</v>
      </c>
      <c r="N28" s="20"/>
      <c r="O28" s="20"/>
      <c r="P28" s="20"/>
      <c r="Q28" s="20"/>
      <c r="R28" s="20"/>
      <c r="S28" s="20"/>
      <c r="T28" s="20"/>
      <c r="U28" s="20"/>
      <c r="V28" s="20"/>
      <c r="W28" s="20"/>
      <c r="X28" s="20"/>
      <c r="Y28" s="20"/>
      <c r="Z28" s="20"/>
      <c r="AA28" s="20"/>
      <c r="AB28" s="20"/>
    </row>
    <row r="29" spans="1:28" ht="15.75">
      <c r="A29" s="20"/>
      <c r="B29" s="103">
        <v>18</v>
      </c>
      <c r="C29" s="207"/>
      <c r="D29" s="207"/>
      <c r="E29" s="207"/>
      <c r="F29" s="104">
        <f t="shared" si="2"/>
        <v>0</v>
      </c>
      <c r="G29" s="207"/>
      <c r="H29" s="207"/>
      <c r="I29" s="171"/>
      <c r="J29" s="243">
        <f>C29/'Försättsblad-börja här'!$F$22</f>
        <v>0</v>
      </c>
      <c r="K29" s="243">
        <f>F29/'Försättsblad-börja här'!$F$22</f>
        <v>0</v>
      </c>
      <c r="L29" s="243">
        <f>G29/'Försättsblad-börja här'!$F$22</f>
        <v>0</v>
      </c>
      <c r="M29" s="283">
        <f>H29/'Försättsblad-börja här'!$F$22</f>
        <v>0</v>
      </c>
      <c r="N29" s="20"/>
      <c r="O29" s="20"/>
      <c r="P29" s="20"/>
      <c r="Q29" s="20"/>
      <c r="R29" s="20"/>
      <c r="S29" s="20"/>
      <c r="T29" s="20"/>
      <c r="U29" s="20"/>
      <c r="V29" s="20"/>
      <c r="W29" s="20"/>
      <c r="X29" s="20"/>
      <c r="Y29" s="20"/>
      <c r="Z29" s="20"/>
      <c r="AA29" s="20"/>
      <c r="AB29" s="20"/>
    </row>
    <row r="30" spans="1:28" ht="15.75">
      <c r="A30" s="20"/>
      <c r="B30" s="103">
        <v>19</v>
      </c>
      <c r="C30" s="207"/>
      <c r="D30" s="207"/>
      <c r="E30" s="207"/>
      <c r="F30" s="104">
        <f t="shared" si="2"/>
        <v>0</v>
      </c>
      <c r="G30" s="207"/>
      <c r="H30" s="207"/>
      <c r="I30" s="171"/>
      <c r="J30" s="243">
        <f>C30/'Försättsblad-börja här'!$F$22</f>
        <v>0</v>
      </c>
      <c r="K30" s="243">
        <f>F30/'Försättsblad-börja här'!$F$22</f>
        <v>0</v>
      </c>
      <c r="L30" s="243">
        <f>G30/'Försättsblad-börja här'!$F$22</f>
        <v>0</v>
      </c>
      <c r="M30" s="283">
        <f>H30/'Försättsblad-börja här'!$F$22</f>
        <v>0</v>
      </c>
      <c r="N30" s="20"/>
      <c r="O30" s="20"/>
      <c r="P30" s="20"/>
      <c r="Q30" s="20"/>
      <c r="R30" s="20"/>
      <c r="S30" s="20"/>
      <c r="T30" s="20"/>
      <c r="U30" s="20"/>
      <c r="V30" s="20"/>
      <c r="W30" s="20"/>
      <c r="X30" s="20"/>
      <c r="Y30" s="20"/>
      <c r="Z30" s="20"/>
      <c r="AA30" s="20"/>
      <c r="AB30" s="20"/>
    </row>
    <row r="31" spans="1:28" ht="15.75">
      <c r="A31" s="20"/>
      <c r="B31" s="103">
        <v>20</v>
      </c>
      <c r="C31" s="207"/>
      <c r="D31" s="207"/>
      <c r="E31" s="207"/>
      <c r="F31" s="104">
        <f t="shared" si="2"/>
        <v>0</v>
      </c>
      <c r="G31" s="207"/>
      <c r="H31" s="207"/>
      <c r="I31" s="171"/>
      <c r="J31" s="243">
        <f>C31/'Försättsblad-börja här'!$F$22</f>
        <v>0</v>
      </c>
      <c r="K31" s="243">
        <f>F31/'Försättsblad-börja här'!$F$22</f>
        <v>0</v>
      </c>
      <c r="L31" s="243">
        <f>G31/'Försättsblad-börja här'!$F$22</f>
        <v>0</v>
      </c>
      <c r="M31" s="283">
        <f>H31/'Försättsblad-börja här'!$F$22</f>
        <v>0</v>
      </c>
      <c r="N31" s="20"/>
      <c r="O31" s="20"/>
      <c r="P31" s="20"/>
      <c r="Q31" s="20"/>
      <c r="R31" s="20"/>
      <c r="S31" s="20"/>
      <c r="T31" s="20"/>
      <c r="U31" s="20"/>
      <c r="V31" s="20"/>
      <c r="W31" s="20"/>
      <c r="X31" s="20"/>
      <c r="Y31" s="20"/>
      <c r="Z31" s="20"/>
      <c r="AA31" s="20"/>
      <c r="AB31" s="20"/>
    </row>
    <row r="32" spans="1:28" ht="15.75">
      <c r="A32" s="20"/>
      <c r="B32" s="103">
        <v>21</v>
      </c>
      <c r="C32" s="207"/>
      <c r="D32" s="207"/>
      <c r="E32" s="207"/>
      <c r="F32" s="104">
        <f t="shared" si="2"/>
        <v>0</v>
      </c>
      <c r="G32" s="207"/>
      <c r="H32" s="207"/>
      <c r="I32" s="171"/>
      <c r="J32" s="243">
        <f>C32/'Försättsblad-börja här'!$F$22</f>
        <v>0</v>
      </c>
      <c r="K32" s="243">
        <f>F32/'Försättsblad-börja här'!$F$22</f>
        <v>0</v>
      </c>
      <c r="L32" s="243">
        <f>G32/'Försättsblad-börja här'!$F$22</f>
        <v>0</v>
      </c>
      <c r="M32" s="283">
        <f>H32/'Försättsblad-börja här'!$F$22</f>
        <v>0</v>
      </c>
      <c r="N32" s="20"/>
      <c r="O32" s="20"/>
      <c r="P32" s="20"/>
      <c r="Q32" s="20"/>
      <c r="R32" s="20"/>
      <c r="S32" s="20"/>
      <c r="T32" s="20"/>
      <c r="U32" s="20"/>
      <c r="V32" s="20"/>
      <c r="W32" s="20"/>
      <c r="X32" s="20"/>
      <c r="Y32" s="20"/>
      <c r="Z32" s="20"/>
      <c r="AA32" s="20"/>
      <c r="AB32" s="20"/>
    </row>
    <row r="33" spans="1:28" ht="15.75">
      <c r="A33" s="20"/>
      <c r="B33" s="103">
        <v>22</v>
      </c>
      <c r="C33" s="207"/>
      <c r="D33" s="207"/>
      <c r="E33" s="207"/>
      <c r="F33" s="104">
        <f t="shared" si="2"/>
        <v>0</v>
      </c>
      <c r="G33" s="207"/>
      <c r="H33" s="207"/>
      <c r="I33" s="171"/>
      <c r="J33" s="243">
        <f>C33/'Försättsblad-börja här'!$F$22</f>
        <v>0</v>
      </c>
      <c r="K33" s="243">
        <f>F33/'Försättsblad-börja här'!$F$22</f>
        <v>0</v>
      </c>
      <c r="L33" s="243">
        <f>G33/'Försättsblad-börja här'!$F$22</f>
        <v>0</v>
      </c>
      <c r="M33" s="283">
        <f>H33/'Försättsblad-börja här'!$F$22</f>
        <v>0</v>
      </c>
      <c r="N33" s="20"/>
      <c r="O33" s="20"/>
      <c r="P33" s="20"/>
      <c r="Q33" s="20"/>
      <c r="R33" s="20"/>
      <c r="S33" s="20"/>
      <c r="T33" s="20"/>
      <c r="U33" s="20"/>
      <c r="V33" s="20"/>
      <c r="W33" s="20"/>
      <c r="X33" s="20"/>
      <c r="Y33" s="20"/>
      <c r="Z33" s="20"/>
      <c r="AA33" s="20"/>
      <c r="AB33" s="20"/>
    </row>
    <row r="34" spans="1:28" ht="15.75">
      <c r="A34" s="20"/>
      <c r="B34" s="103">
        <v>23</v>
      </c>
      <c r="C34" s="207"/>
      <c r="D34" s="207"/>
      <c r="E34" s="207"/>
      <c r="F34" s="104">
        <f t="shared" si="2"/>
        <v>0</v>
      </c>
      <c r="G34" s="207"/>
      <c r="H34" s="207"/>
      <c r="I34" s="171"/>
      <c r="J34" s="243">
        <f>C34/'Försättsblad-börja här'!$F$22</f>
        <v>0</v>
      </c>
      <c r="K34" s="243">
        <f>F34/'Försättsblad-börja här'!$F$22</f>
        <v>0</v>
      </c>
      <c r="L34" s="243">
        <f>G34/'Försättsblad-börja här'!$F$22</f>
        <v>0</v>
      </c>
      <c r="M34" s="283">
        <f>H34/'Försättsblad-börja här'!$F$22</f>
        <v>0</v>
      </c>
      <c r="N34" s="20"/>
      <c r="O34" s="20"/>
      <c r="P34" s="20"/>
      <c r="Q34" s="20"/>
      <c r="R34" s="20"/>
      <c r="S34" s="20"/>
      <c r="T34" s="20"/>
      <c r="U34" s="20"/>
      <c r="V34" s="20"/>
      <c r="W34" s="20"/>
      <c r="X34" s="20"/>
      <c r="Y34" s="20"/>
      <c r="Z34" s="20"/>
      <c r="AA34" s="20"/>
      <c r="AB34" s="20"/>
    </row>
    <row r="35" spans="1:28" ht="16.5" thickBot="1">
      <c r="A35" s="20"/>
      <c r="B35" s="103">
        <v>24</v>
      </c>
      <c r="C35" s="209"/>
      <c r="D35" s="209"/>
      <c r="E35" s="209"/>
      <c r="F35" s="104">
        <f t="shared" si="2"/>
        <v>0</v>
      </c>
      <c r="G35" s="209"/>
      <c r="H35" s="209"/>
      <c r="I35" s="172"/>
      <c r="J35" s="284">
        <f>C35/'Försättsblad-börja här'!$F$22</f>
        <v>0</v>
      </c>
      <c r="K35" s="284">
        <f>F35/'Försättsblad-börja här'!$F$22</f>
        <v>0</v>
      </c>
      <c r="L35" s="284">
        <f>G35/'Försättsblad-börja här'!$F$22</f>
        <v>0</v>
      </c>
      <c r="M35" s="285">
        <f>H35/'Försättsblad-börja här'!$F$22</f>
        <v>0</v>
      </c>
      <c r="N35" s="20"/>
      <c r="O35" s="20"/>
      <c r="P35" s="20"/>
      <c r="Q35" s="20"/>
      <c r="R35" s="20"/>
      <c r="S35" s="20"/>
      <c r="T35" s="20"/>
      <c r="U35" s="20"/>
      <c r="V35" s="20"/>
      <c r="W35" s="20"/>
      <c r="X35" s="20"/>
      <c r="Y35" s="20"/>
      <c r="Z35" s="20"/>
      <c r="AA35" s="20"/>
      <c r="AB35" s="20"/>
    </row>
    <row r="36" spans="1:28" ht="16.5" thickBot="1">
      <c r="A36" s="20"/>
      <c r="B36" s="102" t="s">
        <v>73</v>
      </c>
      <c r="C36" s="348">
        <f t="shared" ref="C36:H36" si="3">SUM(C24:C35)</f>
        <v>0</v>
      </c>
      <c r="D36" s="348">
        <f t="shared" si="3"/>
        <v>0</v>
      </c>
      <c r="E36" s="348">
        <f t="shared" si="3"/>
        <v>0</v>
      </c>
      <c r="F36" s="59">
        <f t="shared" si="2"/>
        <v>0</v>
      </c>
      <c r="G36" s="348">
        <f t="shared" si="3"/>
        <v>0</v>
      </c>
      <c r="H36" s="348">
        <f t="shared" si="3"/>
        <v>0</v>
      </c>
      <c r="I36" s="173"/>
      <c r="J36" s="286">
        <f>C36/'Försättsblad-börja här'!$F$22</f>
        <v>0</v>
      </c>
      <c r="K36" s="286">
        <f>F36/'Försättsblad-börja här'!$F$22</f>
        <v>0</v>
      </c>
      <c r="L36" s="286">
        <f>G36/'Försättsblad-börja här'!$F$22</f>
        <v>0</v>
      </c>
      <c r="M36" s="287">
        <f>H36/'Försättsblad-börja här'!$F$22</f>
        <v>0</v>
      </c>
      <c r="N36" s="20"/>
      <c r="O36" s="20"/>
      <c r="P36" s="20"/>
      <c r="Q36" s="20"/>
      <c r="R36" s="20"/>
      <c r="S36" s="20"/>
      <c r="T36" s="20"/>
      <c r="U36" s="20"/>
      <c r="V36" s="20"/>
      <c r="W36" s="20"/>
      <c r="X36" s="20"/>
      <c r="Y36" s="20"/>
      <c r="Z36" s="20"/>
      <c r="AA36" s="20"/>
      <c r="AB36" s="20"/>
    </row>
    <row r="37" spans="1:28" ht="15.75">
      <c r="A37" s="20"/>
      <c r="B37" s="103">
        <v>25</v>
      </c>
      <c r="C37" s="205"/>
      <c r="D37" s="205"/>
      <c r="E37" s="205"/>
      <c r="F37" s="104">
        <f>C37-D37-E37</f>
        <v>0</v>
      </c>
      <c r="G37" s="205"/>
      <c r="H37" s="205"/>
      <c r="I37" s="171"/>
      <c r="J37" s="243">
        <f>C37/'Försättsblad-börja här'!$F$22</f>
        <v>0</v>
      </c>
      <c r="K37" s="243">
        <f>F37/'Försättsblad-börja här'!$F$22</f>
        <v>0</v>
      </c>
      <c r="L37" s="243">
        <f>G37/'Försättsblad-börja här'!$F$22</f>
        <v>0</v>
      </c>
      <c r="M37" s="283">
        <f>H37/'Försättsblad-börja här'!$F$22</f>
        <v>0</v>
      </c>
      <c r="N37" s="20"/>
      <c r="O37" s="20"/>
      <c r="P37" s="20"/>
      <c r="Q37" s="20"/>
      <c r="R37" s="20"/>
      <c r="S37" s="20"/>
      <c r="T37" s="20"/>
      <c r="U37" s="20"/>
      <c r="V37" s="20"/>
      <c r="W37" s="20"/>
      <c r="X37" s="20"/>
      <c r="Y37" s="20"/>
      <c r="Z37" s="20"/>
      <c r="AA37" s="20"/>
      <c r="AB37" s="20"/>
    </row>
    <row r="38" spans="1:28" ht="15.75">
      <c r="A38" s="20"/>
      <c r="B38" s="103">
        <v>26</v>
      </c>
      <c r="C38" s="207"/>
      <c r="D38" s="207"/>
      <c r="E38" s="207"/>
      <c r="F38" s="104">
        <f t="shared" ref="F38:F49" si="4">C38-D38-E38</f>
        <v>0</v>
      </c>
      <c r="G38" s="207"/>
      <c r="H38" s="207"/>
      <c r="I38" s="171"/>
      <c r="J38" s="243">
        <f>C38/'Försättsblad-börja här'!$F$22</f>
        <v>0</v>
      </c>
      <c r="K38" s="243">
        <f>F38/'Försättsblad-börja här'!$F$22</f>
        <v>0</v>
      </c>
      <c r="L38" s="243">
        <f>G38/'Försättsblad-börja här'!$F$22</f>
        <v>0</v>
      </c>
      <c r="M38" s="283">
        <f>H38/'Försättsblad-börja här'!$F$22</f>
        <v>0</v>
      </c>
      <c r="N38" s="20"/>
      <c r="O38" s="20"/>
      <c r="P38" s="20"/>
      <c r="Q38" s="20"/>
      <c r="R38" s="20" t="s">
        <v>172</v>
      </c>
      <c r="S38" s="20"/>
      <c r="T38" s="20"/>
      <c r="U38" s="20"/>
      <c r="V38" s="20"/>
      <c r="W38" s="20"/>
      <c r="X38" s="20"/>
      <c r="Y38" s="20"/>
      <c r="Z38" s="20"/>
      <c r="AA38" s="20"/>
      <c r="AB38" s="20"/>
    </row>
    <row r="39" spans="1:28" ht="15.75">
      <c r="A39" s="20"/>
      <c r="B39" s="103">
        <v>27</v>
      </c>
      <c r="C39" s="207"/>
      <c r="D39" s="207"/>
      <c r="E39" s="207"/>
      <c r="F39" s="104">
        <f t="shared" si="4"/>
        <v>0</v>
      </c>
      <c r="G39" s="207"/>
      <c r="H39" s="207"/>
      <c r="I39" s="171"/>
      <c r="J39" s="243">
        <f>C39/'Försättsblad-börja här'!$F$22</f>
        <v>0</v>
      </c>
      <c r="K39" s="243">
        <f>F39/'Försättsblad-börja här'!$F$22</f>
        <v>0</v>
      </c>
      <c r="L39" s="243">
        <f>G39/'Försättsblad-börja här'!$F$22</f>
        <v>0</v>
      </c>
      <c r="M39" s="283">
        <f>H39/'Försättsblad-börja här'!$F$22</f>
        <v>0</v>
      </c>
      <c r="N39" s="20"/>
      <c r="O39" s="20"/>
      <c r="P39" s="20"/>
      <c r="Q39" s="20"/>
      <c r="R39" s="20"/>
      <c r="S39" s="20"/>
      <c r="T39" s="20"/>
      <c r="U39" s="20"/>
      <c r="V39" s="20"/>
      <c r="W39" s="20"/>
      <c r="X39" s="20"/>
      <c r="Y39" s="20"/>
      <c r="Z39" s="20"/>
      <c r="AA39" s="20"/>
      <c r="AB39" s="20"/>
    </row>
    <row r="40" spans="1:28" ht="15.75">
      <c r="A40" s="20"/>
      <c r="B40" s="103">
        <v>28</v>
      </c>
      <c r="C40" s="207"/>
      <c r="D40" s="207"/>
      <c r="E40" s="207"/>
      <c r="F40" s="104">
        <f t="shared" si="4"/>
        <v>0</v>
      </c>
      <c r="G40" s="207"/>
      <c r="H40" s="207"/>
      <c r="I40" s="171"/>
      <c r="J40" s="243">
        <f>C40/'Försättsblad-börja här'!$F$22</f>
        <v>0</v>
      </c>
      <c r="K40" s="243">
        <f>F40/'Försättsblad-börja här'!$F$22</f>
        <v>0</v>
      </c>
      <c r="L40" s="243">
        <f>G40/'Försättsblad-börja här'!$F$22</f>
        <v>0</v>
      </c>
      <c r="M40" s="283">
        <f>H40/'Försättsblad-börja här'!$F$22</f>
        <v>0</v>
      </c>
      <c r="N40" s="20"/>
      <c r="O40" s="20"/>
      <c r="P40" s="20"/>
      <c r="Q40" s="20"/>
      <c r="R40" s="20"/>
      <c r="S40" s="20"/>
      <c r="T40" s="20"/>
      <c r="U40" s="20"/>
      <c r="V40" s="20"/>
      <c r="W40" s="20"/>
      <c r="X40" s="20"/>
      <c r="Y40" s="20"/>
      <c r="Z40" s="20"/>
      <c r="AA40" s="20"/>
      <c r="AB40" s="20"/>
    </row>
    <row r="41" spans="1:28" ht="15.75">
      <c r="A41" s="20"/>
      <c r="B41" s="103">
        <v>29</v>
      </c>
      <c r="C41" s="207"/>
      <c r="D41" s="207"/>
      <c r="E41" s="207"/>
      <c r="F41" s="104">
        <f t="shared" si="4"/>
        <v>0</v>
      </c>
      <c r="G41" s="207"/>
      <c r="H41" s="207"/>
      <c r="I41" s="171"/>
      <c r="J41" s="243">
        <f>C41/'Försättsblad-börja här'!$F$22</f>
        <v>0</v>
      </c>
      <c r="K41" s="243">
        <f>F41/'Försättsblad-börja här'!$F$22</f>
        <v>0</v>
      </c>
      <c r="L41" s="243">
        <f>G41/'Försättsblad-börja här'!$F$22</f>
        <v>0</v>
      </c>
      <c r="M41" s="283">
        <f>H41/'Försättsblad-börja här'!$F$22</f>
        <v>0</v>
      </c>
      <c r="N41" s="20"/>
      <c r="O41" s="20"/>
      <c r="P41" s="20"/>
      <c r="Q41" s="20"/>
      <c r="R41" s="20"/>
      <c r="S41" s="20"/>
      <c r="T41" s="20"/>
      <c r="U41" s="20"/>
      <c r="V41" s="20"/>
      <c r="W41" s="20"/>
      <c r="X41" s="20"/>
      <c r="Y41" s="20"/>
      <c r="Z41" s="20"/>
      <c r="AA41" s="20"/>
      <c r="AB41" s="20"/>
    </row>
    <row r="42" spans="1:28" ht="15.75">
      <c r="A42" s="20"/>
      <c r="B42" s="103">
        <v>30</v>
      </c>
      <c r="C42" s="207"/>
      <c r="D42" s="207"/>
      <c r="E42" s="207"/>
      <c r="F42" s="104">
        <f t="shared" si="4"/>
        <v>0</v>
      </c>
      <c r="G42" s="207"/>
      <c r="H42" s="207"/>
      <c r="I42" s="171"/>
      <c r="J42" s="243">
        <f>C42/'Försättsblad-börja här'!$F$22</f>
        <v>0</v>
      </c>
      <c r="K42" s="243">
        <f>F42/'Försättsblad-börja här'!$F$22</f>
        <v>0</v>
      </c>
      <c r="L42" s="243">
        <f>G42/'Försättsblad-börja här'!$F$22</f>
        <v>0</v>
      </c>
      <c r="M42" s="283">
        <f>H42/'Försättsblad-börja här'!$F$22</f>
        <v>0</v>
      </c>
      <c r="N42" s="20"/>
      <c r="O42" s="20"/>
      <c r="P42" s="20"/>
      <c r="Q42" s="20"/>
      <c r="R42" s="20"/>
      <c r="S42" s="20"/>
      <c r="T42" s="20"/>
      <c r="U42" s="20"/>
      <c r="V42" s="20"/>
      <c r="W42" s="20"/>
      <c r="X42" s="20"/>
      <c r="Y42" s="20"/>
      <c r="Z42" s="20"/>
      <c r="AA42" s="20"/>
      <c r="AB42" s="20"/>
    </row>
    <row r="43" spans="1:28" ht="15.75">
      <c r="A43" s="20"/>
      <c r="B43" s="103">
        <v>31</v>
      </c>
      <c r="C43" s="207"/>
      <c r="D43" s="207"/>
      <c r="E43" s="207"/>
      <c r="F43" s="104">
        <f t="shared" si="4"/>
        <v>0</v>
      </c>
      <c r="G43" s="207"/>
      <c r="H43" s="207"/>
      <c r="I43" s="171"/>
      <c r="J43" s="243">
        <f>C43/'Försättsblad-börja här'!$F$22</f>
        <v>0</v>
      </c>
      <c r="K43" s="243">
        <f>F43/'Försättsblad-börja här'!$F$22</f>
        <v>0</v>
      </c>
      <c r="L43" s="243">
        <f>G43/'Försättsblad-börja här'!$F$22</f>
        <v>0</v>
      </c>
      <c r="M43" s="283">
        <f>H43/'Försättsblad-börja här'!$F$22</f>
        <v>0</v>
      </c>
      <c r="N43" s="20"/>
      <c r="O43" s="20"/>
      <c r="P43" s="20"/>
      <c r="Q43" s="20"/>
      <c r="R43" s="20"/>
      <c r="S43" s="20"/>
      <c r="T43" s="20"/>
      <c r="U43" s="20"/>
      <c r="V43" s="20"/>
      <c r="W43" s="20"/>
      <c r="X43" s="20"/>
      <c r="Y43" s="20"/>
      <c r="Z43" s="20"/>
      <c r="AA43" s="20"/>
      <c r="AB43" s="20"/>
    </row>
    <row r="44" spans="1:28" ht="15.75">
      <c r="A44" s="20"/>
      <c r="B44" s="103">
        <v>32</v>
      </c>
      <c r="C44" s="207"/>
      <c r="D44" s="207"/>
      <c r="E44" s="207"/>
      <c r="F44" s="104">
        <f t="shared" si="4"/>
        <v>0</v>
      </c>
      <c r="G44" s="207"/>
      <c r="H44" s="207"/>
      <c r="I44" s="171"/>
      <c r="J44" s="243">
        <f>C44/'Försättsblad-börja här'!$F$22</f>
        <v>0</v>
      </c>
      <c r="K44" s="243">
        <f>F44/'Försättsblad-börja här'!$F$22</f>
        <v>0</v>
      </c>
      <c r="L44" s="243">
        <f>G44/'Försättsblad-börja här'!$F$22</f>
        <v>0</v>
      </c>
      <c r="M44" s="283">
        <f>H44/'Försättsblad-börja här'!$F$22</f>
        <v>0</v>
      </c>
      <c r="N44" s="20"/>
      <c r="O44" s="20"/>
      <c r="P44" s="20"/>
      <c r="Q44" s="20"/>
      <c r="R44" s="20"/>
      <c r="S44" s="20"/>
      <c r="T44" s="20"/>
      <c r="U44" s="20"/>
      <c r="V44" s="20"/>
      <c r="W44" s="20"/>
      <c r="X44" s="20"/>
      <c r="Y44" s="20"/>
      <c r="Z44" s="20"/>
      <c r="AA44" s="20"/>
      <c r="AB44" s="20"/>
    </row>
    <row r="45" spans="1:28" ht="15.75">
      <c r="A45" s="20"/>
      <c r="B45" s="103">
        <v>33</v>
      </c>
      <c r="C45" s="207"/>
      <c r="D45" s="207"/>
      <c r="E45" s="207"/>
      <c r="F45" s="104">
        <f t="shared" si="4"/>
        <v>0</v>
      </c>
      <c r="G45" s="207"/>
      <c r="H45" s="207"/>
      <c r="I45" s="171"/>
      <c r="J45" s="243">
        <f>C45/'Försättsblad-börja här'!$F$22</f>
        <v>0</v>
      </c>
      <c r="K45" s="243">
        <f>F45/'Försättsblad-börja här'!$F$22</f>
        <v>0</v>
      </c>
      <c r="L45" s="243">
        <f>G45/'Försättsblad-börja här'!$F$22</f>
        <v>0</v>
      </c>
      <c r="M45" s="283">
        <f>H45/'Försättsblad-börja här'!$F$22</f>
        <v>0</v>
      </c>
      <c r="N45" s="20"/>
      <c r="O45" s="20"/>
      <c r="P45" s="20"/>
      <c r="Q45" s="20"/>
      <c r="R45" s="20"/>
      <c r="S45" s="20"/>
      <c r="T45" s="20"/>
      <c r="U45" s="20"/>
      <c r="V45" s="20"/>
      <c r="W45" s="20"/>
      <c r="X45" s="20"/>
      <c r="Y45" s="20"/>
      <c r="Z45" s="20"/>
      <c r="AA45" s="20"/>
      <c r="AB45" s="20"/>
    </row>
    <row r="46" spans="1:28" ht="15.75">
      <c r="A46" s="20"/>
      <c r="B46" s="103">
        <v>34</v>
      </c>
      <c r="C46" s="207"/>
      <c r="D46" s="207"/>
      <c r="E46" s="207"/>
      <c r="F46" s="104">
        <f t="shared" si="4"/>
        <v>0</v>
      </c>
      <c r="G46" s="207"/>
      <c r="H46" s="207"/>
      <c r="I46" s="171"/>
      <c r="J46" s="243">
        <f>C46/'Försättsblad-börja här'!$F$22</f>
        <v>0</v>
      </c>
      <c r="K46" s="243">
        <f>F46/'Försättsblad-börja här'!$F$22</f>
        <v>0</v>
      </c>
      <c r="L46" s="243">
        <f>G46/'Försättsblad-börja här'!$F$22</f>
        <v>0</v>
      </c>
      <c r="M46" s="283">
        <f>H46/'Försättsblad-börja här'!$F$22</f>
        <v>0</v>
      </c>
      <c r="N46" s="20"/>
      <c r="O46" s="20"/>
      <c r="P46" s="20"/>
      <c r="Q46" s="20"/>
      <c r="R46" s="20"/>
      <c r="S46" s="20"/>
      <c r="T46" s="20"/>
      <c r="U46" s="20"/>
      <c r="V46" s="20"/>
      <c r="W46" s="20"/>
      <c r="X46" s="20"/>
      <c r="Y46" s="20"/>
      <c r="Z46" s="20"/>
      <c r="AA46" s="20"/>
      <c r="AB46" s="20"/>
    </row>
    <row r="47" spans="1:28" ht="15.75">
      <c r="A47" s="20"/>
      <c r="B47" s="103">
        <v>35</v>
      </c>
      <c r="C47" s="207"/>
      <c r="D47" s="207"/>
      <c r="E47" s="207"/>
      <c r="F47" s="104">
        <f t="shared" si="4"/>
        <v>0</v>
      </c>
      <c r="G47" s="207"/>
      <c r="H47" s="207"/>
      <c r="I47" s="171"/>
      <c r="J47" s="243">
        <f>C47/'Försättsblad-börja här'!$F$22</f>
        <v>0</v>
      </c>
      <c r="K47" s="243">
        <f>F47/'Försättsblad-börja här'!$F$22</f>
        <v>0</v>
      </c>
      <c r="L47" s="243">
        <f>G47/'Försättsblad-börja här'!$F$22</f>
        <v>0</v>
      </c>
      <c r="M47" s="283">
        <f>H47/'Försättsblad-börja här'!$F$22</f>
        <v>0</v>
      </c>
      <c r="N47" s="20"/>
      <c r="O47" s="20"/>
      <c r="P47" s="20"/>
      <c r="Q47" s="20"/>
      <c r="R47" s="20"/>
      <c r="S47" s="20"/>
      <c r="T47" s="20"/>
      <c r="U47" s="20"/>
      <c r="V47" s="20"/>
      <c r="W47" s="20"/>
      <c r="X47" s="20"/>
      <c r="Y47" s="20"/>
      <c r="Z47" s="20"/>
      <c r="AA47" s="20"/>
      <c r="AB47" s="20"/>
    </row>
    <row r="48" spans="1:28" ht="16.5" thickBot="1">
      <c r="A48" s="20"/>
      <c r="B48" s="103">
        <v>36</v>
      </c>
      <c r="C48" s="209"/>
      <c r="D48" s="209"/>
      <c r="E48" s="209"/>
      <c r="F48" s="104">
        <f t="shared" si="4"/>
        <v>0</v>
      </c>
      <c r="G48" s="209"/>
      <c r="H48" s="209"/>
      <c r="I48" s="172"/>
      <c r="J48" s="284">
        <f>C48/'Försättsblad-börja här'!$F$22</f>
        <v>0</v>
      </c>
      <c r="K48" s="284">
        <f>F48/'Försättsblad-börja här'!$F$22</f>
        <v>0</v>
      </c>
      <c r="L48" s="284">
        <f>G48/'Försättsblad-börja här'!$F$22</f>
        <v>0</v>
      </c>
      <c r="M48" s="285">
        <f>H48/'Försättsblad-börja här'!$F$22</f>
        <v>0</v>
      </c>
      <c r="N48" s="20"/>
      <c r="O48" s="20"/>
      <c r="P48" s="20"/>
      <c r="Q48" s="20"/>
      <c r="R48" s="20"/>
      <c r="S48" s="20"/>
      <c r="T48" s="20"/>
      <c r="U48" s="20"/>
      <c r="V48" s="20"/>
      <c r="W48" s="20"/>
      <c r="X48" s="20"/>
      <c r="Y48" s="20"/>
      <c r="Z48" s="20"/>
      <c r="AA48" s="20"/>
      <c r="AB48" s="20"/>
    </row>
    <row r="49" spans="1:28" ht="16.5" thickBot="1">
      <c r="A49" s="20"/>
      <c r="B49" s="102" t="s">
        <v>74</v>
      </c>
      <c r="C49" s="348">
        <f t="shared" ref="C49:H49" si="5">SUM(C37:C48)</f>
        <v>0</v>
      </c>
      <c r="D49" s="348">
        <f t="shared" si="5"/>
        <v>0</v>
      </c>
      <c r="E49" s="348">
        <f t="shared" si="5"/>
        <v>0</v>
      </c>
      <c r="F49" s="59">
        <f t="shared" si="4"/>
        <v>0</v>
      </c>
      <c r="G49" s="348">
        <f t="shared" si="5"/>
        <v>0</v>
      </c>
      <c r="H49" s="348">
        <f t="shared" si="5"/>
        <v>0</v>
      </c>
      <c r="I49" s="173"/>
      <c r="J49" s="286">
        <f>C49/'Försättsblad-börja här'!$F$22</f>
        <v>0</v>
      </c>
      <c r="K49" s="286">
        <f>F49/'Försättsblad-börja här'!$F$22</f>
        <v>0</v>
      </c>
      <c r="L49" s="286">
        <f>G49/'Försättsblad-börja här'!$F$22</f>
        <v>0</v>
      </c>
      <c r="M49" s="287">
        <f>H49/'Försättsblad-börja här'!$F$22</f>
        <v>0</v>
      </c>
      <c r="N49" s="20"/>
      <c r="O49" s="20"/>
      <c r="P49" s="20"/>
      <c r="Q49" s="20"/>
      <c r="R49" s="20"/>
      <c r="S49" s="20"/>
      <c r="T49" s="20"/>
      <c r="U49" s="20"/>
      <c r="V49" s="20"/>
      <c r="W49" s="20"/>
      <c r="X49" s="20"/>
      <c r="Y49" s="20"/>
      <c r="Z49" s="20"/>
      <c r="AA49" s="20"/>
      <c r="AB49" s="20"/>
    </row>
    <row r="50" spans="1:28" ht="10.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sheetData>
  <autoFilter ref="B10:B49"/>
  <mergeCells count="1">
    <mergeCell ref="E4:G4"/>
  </mergeCells>
  <pageMargins left="0.70866141732283472" right="0.32569444444444445" top="0.37333333333333335" bottom="0.74803149606299213" header="0.31496062992125984" footer="0.31496062992125984"/>
  <pageSetup paperSize="9" scale="67" orientation="landscape" r:id="rId1"/>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A1:AA78"/>
  <sheetViews>
    <sheetView tabSelected="1" zoomScale="75" zoomScaleNormal="75" workbookViewId="0">
      <selection activeCell="D2" sqref="D2"/>
    </sheetView>
  </sheetViews>
  <sheetFormatPr defaultRowHeight="15"/>
  <cols>
    <col min="1" max="1" width="1.5703125" customWidth="1"/>
    <col min="2" max="2" width="27.140625" customWidth="1"/>
    <col min="3" max="3" width="27.5703125" customWidth="1"/>
    <col min="4" max="5" width="25.140625" customWidth="1"/>
    <col min="6" max="6" width="12.42578125" customWidth="1"/>
    <col min="7" max="7" width="15.140625" customWidth="1"/>
    <col min="8" max="9" width="17.7109375" customWidth="1"/>
    <col min="10" max="10" width="18.28515625" customWidth="1"/>
    <col min="11" max="11" width="20.42578125" customWidth="1"/>
    <col min="12" max="12" width="1.85546875" customWidth="1"/>
    <col min="13" max="13" width="10.42578125" customWidth="1"/>
  </cols>
  <sheetData>
    <row r="1" spans="1:26" ht="8.25" customHeight="1">
      <c r="A1" s="20"/>
      <c r="B1" s="20"/>
      <c r="C1" s="20"/>
      <c r="D1" s="20"/>
      <c r="E1" s="20"/>
      <c r="F1" s="20"/>
      <c r="G1" s="20"/>
      <c r="H1" s="20"/>
      <c r="I1" s="20"/>
      <c r="J1" s="20"/>
      <c r="K1" s="20"/>
      <c r="L1" s="20"/>
      <c r="M1" s="20"/>
      <c r="N1" s="20"/>
      <c r="O1" s="20"/>
      <c r="P1" s="20"/>
      <c r="Q1" s="20"/>
      <c r="R1" s="20"/>
      <c r="S1" s="20"/>
      <c r="T1" s="20"/>
      <c r="U1" s="20"/>
      <c r="V1" s="20"/>
      <c r="W1" s="20"/>
      <c r="X1" s="20"/>
      <c r="Y1" s="20"/>
      <c r="Z1" s="20"/>
    </row>
    <row r="2" spans="1:26" ht="21">
      <c r="A2" s="20"/>
      <c r="B2" s="20"/>
      <c r="C2" s="51" t="s">
        <v>212</v>
      </c>
      <c r="D2" s="52"/>
      <c r="E2" s="52"/>
      <c r="F2" s="52"/>
      <c r="G2" s="52"/>
      <c r="H2" s="52"/>
      <c r="I2" s="52"/>
      <c r="J2" s="52"/>
      <c r="K2" s="20"/>
      <c r="L2" s="20"/>
      <c r="M2" s="20"/>
      <c r="N2" s="20"/>
      <c r="O2" s="20"/>
      <c r="P2" s="20"/>
      <c r="Q2" s="20"/>
      <c r="R2" s="20"/>
      <c r="S2" s="20"/>
      <c r="T2" s="20"/>
      <c r="U2" s="20"/>
      <c r="V2" s="20"/>
      <c r="W2" s="20"/>
      <c r="X2" s="20"/>
      <c r="Y2" s="20"/>
      <c r="Z2" s="20"/>
    </row>
    <row r="3" spans="1:26" ht="21" customHeight="1">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ht="15.75">
      <c r="A4" s="20"/>
      <c r="B4" s="41"/>
      <c r="C4" s="46" t="s">
        <v>69</v>
      </c>
      <c r="D4" s="397">
        <f>'Försättsblad-börja här'!C7</f>
        <v>0</v>
      </c>
      <c r="E4" s="469"/>
      <c r="F4" s="41"/>
      <c r="G4" s="41"/>
      <c r="H4" s="41"/>
      <c r="I4" s="41"/>
      <c r="J4" s="46" t="s">
        <v>71</v>
      </c>
      <c r="K4" s="242">
        <f>'Försättsblad-börja här'!G7</f>
        <v>0</v>
      </c>
      <c r="L4" s="20"/>
      <c r="M4" s="41"/>
      <c r="N4" s="41"/>
      <c r="O4" s="41"/>
      <c r="P4" s="41"/>
      <c r="Q4" s="41"/>
      <c r="R4" s="41"/>
      <c r="S4" s="41"/>
      <c r="T4" s="41"/>
      <c r="U4" s="41"/>
      <c r="V4" s="41"/>
      <c r="W4" s="41"/>
      <c r="X4" s="41"/>
      <c r="Y4" s="41"/>
      <c r="Z4" s="41"/>
    </row>
    <row r="5" spans="1:26" ht="15.75">
      <c r="A5" s="20"/>
      <c r="B5" s="41"/>
      <c r="C5" s="46"/>
      <c r="D5" s="46"/>
      <c r="E5" s="46"/>
      <c r="F5" s="46"/>
      <c r="G5" s="46"/>
      <c r="H5" s="46"/>
      <c r="I5" s="46"/>
      <c r="J5" s="46"/>
      <c r="K5" s="46"/>
      <c r="L5" s="20"/>
      <c r="M5" s="41"/>
      <c r="N5" s="41"/>
      <c r="O5" s="41"/>
      <c r="P5" s="41"/>
      <c r="Q5" s="41"/>
      <c r="R5" s="41"/>
      <c r="S5" s="41"/>
      <c r="T5" s="41"/>
      <c r="U5" s="41"/>
      <c r="V5" s="41"/>
      <c r="W5" s="41"/>
      <c r="X5" s="41"/>
      <c r="Y5" s="41"/>
      <c r="Z5" s="41"/>
    </row>
    <row r="6" spans="1:26" ht="20.25" thickBot="1">
      <c r="A6" s="20"/>
      <c r="B6" s="297" t="s">
        <v>220</v>
      </c>
      <c r="C6" s="41"/>
      <c r="D6" s="41"/>
      <c r="E6" s="41"/>
      <c r="F6" s="41"/>
      <c r="G6" s="41"/>
      <c r="H6" s="41"/>
      <c r="I6" s="41"/>
      <c r="J6" s="41"/>
      <c r="K6" s="41"/>
      <c r="L6" s="41"/>
      <c r="M6" s="41"/>
      <c r="N6" s="41"/>
      <c r="O6" s="41"/>
      <c r="P6" s="41"/>
      <c r="Q6" s="41"/>
      <c r="R6" s="41"/>
      <c r="S6" s="41"/>
      <c r="T6" s="41"/>
      <c r="U6" s="41"/>
      <c r="V6" s="41"/>
      <c r="W6" s="41"/>
      <c r="X6" s="41"/>
      <c r="Y6" s="41"/>
      <c r="Z6" s="41"/>
    </row>
    <row r="7" spans="1:26" ht="32.25" customHeight="1" thickBot="1">
      <c r="A7" s="20"/>
      <c r="B7" s="295" t="s">
        <v>217</v>
      </c>
      <c r="C7" s="69" t="s">
        <v>215</v>
      </c>
      <c r="D7" s="69" t="s">
        <v>216</v>
      </c>
      <c r="E7" s="69" t="s">
        <v>219</v>
      </c>
      <c r="F7" s="69" t="s">
        <v>221</v>
      </c>
      <c r="G7" s="69" t="s">
        <v>222</v>
      </c>
      <c r="H7" s="480" t="s">
        <v>3</v>
      </c>
      <c r="I7" s="481"/>
      <c r="J7" s="481"/>
      <c r="K7" s="482"/>
      <c r="L7" s="41"/>
      <c r="M7" s="41"/>
      <c r="N7" s="41"/>
      <c r="O7" s="41"/>
      <c r="P7" s="41"/>
      <c r="Q7" s="41"/>
      <c r="R7" s="41"/>
      <c r="S7" s="41"/>
      <c r="T7" s="41"/>
      <c r="U7" s="41"/>
      <c r="V7" s="41"/>
      <c r="W7" s="41"/>
      <c r="X7" s="41"/>
      <c r="Y7" s="41"/>
      <c r="Z7" s="41"/>
    </row>
    <row r="8" spans="1:26" ht="15.75">
      <c r="A8" s="20"/>
      <c r="B8" s="349"/>
      <c r="C8" s="205"/>
      <c r="D8" s="205"/>
      <c r="E8" s="230"/>
      <c r="F8" s="230"/>
      <c r="G8" s="230"/>
      <c r="H8" s="483"/>
      <c r="I8" s="484"/>
      <c r="J8" s="484"/>
      <c r="K8" s="485"/>
      <c r="L8" s="41"/>
      <c r="M8" s="41"/>
      <c r="N8" s="41"/>
      <c r="O8" s="41"/>
      <c r="P8" s="41"/>
      <c r="Q8" s="41"/>
      <c r="R8" s="41"/>
      <c r="S8" s="41"/>
      <c r="T8" s="41"/>
      <c r="U8" s="41"/>
      <c r="V8" s="41"/>
      <c r="W8" s="41"/>
      <c r="X8" s="41"/>
      <c r="Y8" s="41"/>
      <c r="Z8" s="41"/>
    </row>
    <row r="9" spans="1:26" ht="15.75">
      <c r="A9" s="20"/>
      <c r="B9" s="350"/>
      <c r="C9" s="207"/>
      <c r="D9" s="207"/>
      <c r="E9" s="223"/>
      <c r="F9" s="223"/>
      <c r="G9" s="223"/>
      <c r="H9" s="390"/>
      <c r="I9" s="391"/>
      <c r="J9" s="391"/>
      <c r="K9" s="392"/>
      <c r="L9" s="41"/>
      <c r="M9" s="41"/>
      <c r="N9" s="41"/>
      <c r="O9" s="41"/>
      <c r="P9" s="41"/>
      <c r="Q9" s="41"/>
      <c r="R9" s="41"/>
      <c r="S9" s="41"/>
      <c r="T9" s="41"/>
      <c r="U9" s="41"/>
      <c r="V9" s="41"/>
      <c r="W9" s="41"/>
      <c r="X9" s="41"/>
      <c r="Y9" s="41"/>
      <c r="Z9" s="41"/>
    </row>
    <row r="10" spans="1:26" ht="15.75">
      <c r="A10" s="20"/>
      <c r="B10" s="350"/>
      <c r="C10" s="207"/>
      <c r="D10" s="207"/>
      <c r="E10" s="223"/>
      <c r="F10" s="223"/>
      <c r="G10" s="223"/>
      <c r="H10" s="390"/>
      <c r="I10" s="391"/>
      <c r="J10" s="391"/>
      <c r="K10" s="392"/>
      <c r="L10" s="41"/>
      <c r="M10" s="41"/>
      <c r="N10" s="41"/>
      <c r="O10" s="41"/>
      <c r="P10" s="41"/>
      <c r="Q10" s="41"/>
      <c r="R10" s="41"/>
      <c r="S10" s="41"/>
      <c r="T10" s="41"/>
      <c r="U10" s="41"/>
      <c r="V10" s="41"/>
      <c r="W10" s="41"/>
      <c r="X10" s="41"/>
      <c r="Y10" s="41"/>
      <c r="Z10" s="41"/>
    </row>
    <row r="11" spans="1:26" ht="15.75">
      <c r="A11" s="20"/>
      <c r="B11" s="350"/>
      <c r="C11" s="207"/>
      <c r="D11" s="207"/>
      <c r="E11" s="223"/>
      <c r="F11" s="223"/>
      <c r="G11" s="223"/>
      <c r="H11" s="390"/>
      <c r="I11" s="391"/>
      <c r="J11" s="391"/>
      <c r="K11" s="392"/>
      <c r="L11" s="41"/>
      <c r="M11" s="41"/>
      <c r="N11" s="41"/>
      <c r="O11" s="41"/>
      <c r="P11" s="41"/>
      <c r="Q11" s="41"/>
      <c r="R11" s="41"/>
      <c r="S11" s="41"/>
      <c r="T11" s="41"/>
      <c r="U11" s="41"/>
      <c r="V11" s="41"/>
      <c r="W11" s="41"/>
      <c r="X11" s="41"/>
      <c r="Y11" s="41"/>
      <c r="Z11" s="41"/>
    </row>
    <row r="12" spans="1:26" ht="15.75">
      <c r="A12" s="20"/>
      <c r="B12" s="350"/>
      <c r="C12" s="207"/>
      <c r="D12" s="207"/>
      <c r="E12" s="223"/>
      <c r="F12" s="223"/>
      <c r="G12" s="223"/>
      <c r="H12" s="390"/>
      <c r="I12" s="391"/>
      <c r="J12" s="391"/>
      <c r="K12" s="392"/>
      <c r="L12" s="41"/>
      <c r="M12" s="41"/>
      <c r="N12" s="41"/>
      <c r="O12" s="41"/>
      <c r="P12" s="41"/>
      <c r="Q12" s="41"/>
      <c r="R12" s="41"/>
      <c r="S12" s="41"/>
      <c r="T12" s="41"/>
      <c r="U12" s="41"/>
      <c r="V12" s="41"/>
      <c r="W12" s="41"/>
      <c r="X12" s="41"/>
      <c r="Y12" s="41"/>
      <c r="Z12" s="41"/>
    </row>
    <row r="13" spans="1:26" ht="16.5" thickBot="1">
      <c r="A13" s="20"/>
      <c r="B13" s="351"/>
      <c r="C13" s="210"/>
      <c r="D13" s="210"/>
      <c r="E13" s="296"/>
      <c r="F13" s="296"/>
      <c r="G13" s="296"/>
      <c r="H13" s="399"/>
      <c r="I13" s="400"/>
      <c r="J13" s="400"/>
      <c r="K13" s="401"/>
      <c r="L13" s="41"/>
      <c r="M13" s="41"/>
      <c r="N13" s="41"/>
      <c r="O13" s="41"/>
      <c r="P13" s="41"/>
      <c r="Q13" s="41"/>
      <c r="R13" s="41"/>
      <c r="S13" s="41"/>
      <c r="T13" s="41"/>
      <c r="U13" s="41"/>
      <c r="V13" s="41"/>
      <c r="W13" s="41"/>
      <c r="X13" s="41"/>
      <c r="Y13" s="41"/>
      <c r="Z13" s="41"/>
    </row>
    <row r="14" spans="1:26" ht="15.75">
      <c r="A14" s="20"/>
      <c r="B14" s="55"/>
      <c r="C14" s="55"/>
      <c r="D14" s="55"/>
      <c r="E14" s="55"/>
      <c r="F14" s="55"/>
      <c r="G14" s="55"/>
      <c r="H14" s="55"/>
      <c r="I14" s="55"/>
      <c r="J14" s="55"/>
      <c r="K14" s="55"/>
      <c r="L14" s="41"/>
      <c r="M14" s="41"/>
      <c r="N14" s="41"/>
      <c r="O14" s="41"/>
      <c r="P14" s="41"/>
      <c r="Q14" s="41"/>
      <c r="R14" s="41"/>
      <c r="S14" s="41"/>
      <c r="T14" s="41"/>
      <c r="U14" s="41"/>
      <c r="V14" s="41"/>
      <c r="W14" s="41"/>
      <c r="X14" s="41"/>
      <c r="Y14" s="41"/>
      <c r="Z14" s="41"/>
    </row>
    <row r="15" spans="1:26" ht="20.25" thickBot="1">
      <c r="A15" s="20"/>
      <c r="B15" s="294" t="s">
        <v>213</v>
      </c>
      <c r="C15" s="55"/>
      <c r="D15" s="55"/>
      <c r="E15" s="55"/>
      <c r="F15" s="55"/>
      <c r="G15" s="55"/>
      <c r="H15" s="55"/>
      <c r="I15" s="55"/>
      <c r="J15" s="55"/>
      <c r="K15" s="55"/>
      <c r="L15" s="41"/>
      <c r="M15" s="41"/>
      <c r="N15" s="41"/>
      <c r="O15" s="41"/>
      <c r="P15" s="41"/>
      <c r="Q15" s="41"/>
      <c r="R15" s="41"/>
      <c r="S15" s="41"/>
      <c r="T15" s="41"/>
      <c r="U15" s="41"/>
      <c r="V15" s="41"/>
      <c r="W15" s="41"/>
      <c r="X15" s="41"/>
      <c r="Y15" s="41"/>
      <c r="Z15" s="41"/>
    </row>
    <row r="16" spans="1:26" ht="32.25" customHeight="1" thickBot="1">
      <c r="A16" s="20"/>
      <c r="B16" s="295" t="s">
        <v>217</v>
      </c>
      <c r="C16" s="69" t="s">
        <v>218</v>
      </c>
      <c r="D16" s="69" t="s">
        <v>216</v>
      </c>
      <c r="E16" s="69" t="s">
        <v>219</v>
      </c>
      <c r="F16" s="69" t="s">
        <v>221</v>
      </c>
      <c r="G16" s="69" t="s">
        <v>222</v>
      </c>
      <c r="H16" s="384" t="s">
        <v>3</v>
      </c>
      <c r="I16" s="385"/>
      <c r="J16" s="385"/>
      <c r="K16" s="386"/>
      <c r="L16" s="41"/>
      <c r="M16" s="41"/>
      <c r="N16" s="41"/>
      <c r="O16" s="41"/>
      <c r="P16" s="41"/>
      <c r="Q16" s="41"/>
      <c r="R16" s="41"/>
      <c r="S16" s="41"/>
      <c r="T16" s="41"/>
      <c r="U16" s="41"/>
      <c r="V16" s="41"/>
      <c r="W16" s="41"/>
      <c r="X16" s="41"/>
      <c r="Y16" s="41"/>
      <c r="Z16" s="41"/>
    </row>
    <row r="17" spans="1:27" ht="15.75">
      <c r="A17" s="20"/>
      <c r="B17" s="349"/>
      <c r="C17" s="205"/>
      <c r="D17" s="205"/>
      <c r="E17" s="230"/>
      <c r="F17" s="230"/>
      <c r="G17" s="230"/>
      <c r="H17" s="387"/>
      <c r="I17" s="489"/>
      <c r="J17" s="489"/>
      <c r="K17" s="490"/>
      <c r="L17" s="41"/>
      <c r="M17" s="41"/>
      <c r="N17" s="41"/>
      <c r="O17" s="41"/>
      <c r="P17" s="41"/>
      <c r="Q17" s="41"/>
      <c r="R17" s="41"/>
      <c r="S17" s="41"/>
      <c r="T17" s="41"/>
      <c r="U17" s="41"/>
      <c r="V17" s="41"/>
      <c r="W17" s="41"/>
      <c r="X17" s="41"/>
      <c r="Y17" s="41"/>
      <c r="Z17" s="41"/>
    </row>
    <row r="18" spans="1:27" ht="15.75">
      <c r="A18" s="20"/>
      <c r="B18" s="350"/>
      <c r="C18" s="207"/>
      <c r="D18" s="207"/>
      <c r="E18" s="223"/>
      <c r="F18" s="223"/>
      <c r="G18" s="223"/>
      <c r="H18" s="390"/>
      <c r="I18" s="478"/>
      <c r="J18" s="478"/>
      <c r="K18" s="479"/>
      <c r="L18" s="41"/>
      <c r="M18" s="41"/>
      <c r="N18" s="41"/>
      <c r="O18" s="41"/>
      <c r="P18" s="41"/>
      <c r="Q18" s="41"/>
      <c r="R18" s="41"/>
      <c r="S18" s="41"/>
      <c r="T18" s="41"/>
      <c r="U18" s="41"/>
      <c r="V18" s="41"/>
      <c r="W18" s="41"/>
      <c r="X18" s="41"/>
      <c r="Y18" s="41"/>
      <c r="Z18" s="41"/>
    </row>
    <row r="19" spans="1:27" ht="15.75">
      <c r="A19" s="20"/>
      <c r="B19" s="350"/>
      <c r="C19" s="207"/>
      <c r="D19" s="207"/>
      <c r="E19" s="223"/>
      <c r="F19" s="223"/>
      <c r="G19" s="223"/>
      <c r="H19" s="390"/>
      <c r="I19" s="391"/>
      <c r="J19" s="391"/>
      <c r="K19" s="392"/>
      <c r="L19" s="41"/>
      <c r="M19" s="41"/>
      <c r="N19" s="41"/>
      <c r="O19" s="41"/>
      <c r="P19" s="41"/>
      <c r="Q19" s="41"/>
      <c r="R19" s="41"/>
      <c r="S19" s="41"/>
      <c r="T19" s="41"/>
      <c r="U19" s="41"/>
      <c r="V19" s="41"/>
      <c r="W19" s="41"/>
      <c r="X19" s="41"/>
      <c r="Y19" s="41"/>
      <c r="Z19" s="41"/>
    </row>
    <row r="20" spans="1:27" ht="15.75">
      <c r="A20" s="20"/>
      <c r="B20" s="350"/>
      <c r="C20" s="207"/>
      <c r="D20" s="207"/>
      <c r="E20" s="223"/>
      <c r="F20" s="223"/>
      <c r="G20" s="223"/>
      <c r="H20" s="390"/>
      <c r="I20" s="391"/>
      <c r="J20" s="391"/>
      <c r="K20" s="392"/>
      <c r="L20" s="41"/>
      <c r="M20" s="41"/>
      <c r="N20" s="41"/>
      <c r="O20" s="41"/>
      <c r="P20" s="41"/>
      <c r="Q20" s="41"/>
      <c r="R20" s="41"/>
      <c r="S20" s="41"/>
      <c r="T20" s="41"/>
      <c r="U20" s="41"/>
      <c r="V20" s="41"/>
      <c r="W20" s="41"/>
      <c r="X20" s="41"/>
      <c r="Y20" s="41"/>
      <c r="Z20" s="41"/>
    </row>
    <row r="21" spans="1:27" ht="15.75">
      <c r="A21" s="20"/>
      <c r="B21" s="350"/>
      <c r="C21" s="207"/>
      <c r="D21" s="207"/>
      <c r="E21" s="223"/>
      <c r="F21" s="223"/>
      <c r="G21" s="223"/>
      <c r="H21" s="390"/>
      <c r="I21" s="391"/>
      <c r="J21" s="391"/>
      <c r="K21" s="392"/>
      <c r="L21" s="41"/>
      <c r="M21" s="41"/>
      <c r="N21" s="41"/>
      <c r="O21" s="41"/>
      <c r="P21" s="41"/>
      <c r="Q21" s="41"/>
      <c r="R21" s="41"/>
      <c r="S21" s="41"/>
      <c r="T21" s="41"/>
      <c r="U21" s="41"/>
      <c r="V21" s="41"/>
      <c r="W21" s="41"/>
      <c r="X21" s="41"/>
      <c r="Y21" s="41"/>
      <c r="Z21" s="41"/>
    </row>
    <row r="22" spans="1:27" ht="15.75">
      <c r="A22" s="20"/>
      <c r="B22" s="350"/>
      <c r="C22" s="207"/>
      <c r="D22" s="207"/>
      <c r="E22" s="223"/>
      <c r="F22" s="223"/>
      <c r="G22" s="223"/>
      <c r="H22" s="390"/>
      <c r="I22" s="391"/>
      <c r="J22" s="391"/>
      <c r="K22" s="392"/>
      <c r="L22" s="41"/>
      <c r="M22" s="41"/>
      <c r="N22" s="41"/>
      <c r="O22" s="41"/>
      <c r="P22" s="41"/>
      <c r="Q22" s="41"/>
      <c r="R22" s="41"/>
      <c r="S22" s="41"/>
      <c r="T22" s="41"/>
      <c r="U22" s="41"/>
      <c r="V22" s="41"/>
      <c r="W22" s="41"/>
      <c r="X22" s="41"/>
      <c r="Y22" s="41"/>
      <c r="Z22" s="41"/>
    </row>
    <row r="23" spans="1:27" ht="15.75">
      <c r="A23" s="20"/>
      <c r="B23" s="350"/>
      <c r="C23" s="207"/>
      <c r="D23" s="207"/>
      <c r="E23" s="223"/>
      <c r="F23" s="223"/>
      <c r="G23" s="223"/>
      <c r="H23" s="390"/>
      <c r="I23" s="391"/>
      <c r="J23" s="391"/>
      <c r="K23" s="392"/>
      <c r="L23" s="41"/>
      <c r="M23" s="41"/>
      <c r="N23" s="41"/>
      <c r="O23" s="41"/>
      <c r="P23" s="41"/>
      <c r="Q23" s="41"/>
      <c r="R23" s="41"/>
      <c r="S23" s="41"/>
      <c r="T23" s="41"/>
      <c r="U23" s="41"/>
      <c r="V23" s="41"/>
      <c r="W23" s="41"/>
      <c r="X23" s="41"/>
      <c r="Y23" s="41"/>
      <c r="Z23" s="41"/>
    </row>
    <row r="24" spans="1:27" ht="16.5" thickBot="1">
      <c r="A24" s="20"/>
      <c r="B24" s="351"/>
      <c r="C24" s="210"/>
      <c r="D24" s="210"/>
      <c r="E24" s="296"/>
      <c r="F24" s="296"/>
      <c r="G24" s="296"/>
      <c r="H24" s="399"/>
      <c r="I24" s="400"/>
      <c r="J24" s="400"/>
      <c r="K24" s="401"/>
      <c r="L24" s="41"/>
      <c r="M24" s="41"/>
      <c r="N24" s="41"/>
      <c r="O24" s="41"/>
      <c r="P24" s="41"/>
      <c r="Q24" s="41"/>
      <c r="R24" s="41"/>
      <c r="S24" s="41"/>
      <c r="T24" s="41"/>
      <c r="U24" s="41"/>
      <c r="V24" s="41"/>
      <c r="W24" s="41"/>
      <c r="X24" s="41"/>
      <c r="Y24" s="41"/>
      <c r="Z24" s="41"/>
    </row>
    <row r="25" spans="1:27" ht="15.75">
      <c r="A25" s="20"/>
      <c r="B25" s="55"/>
      <c r="C25" s="55"/>
      <c r="D25" s="55"/>
      <c r="E25" s="55"/>
      <c r="F25" s="55"/>
      <c r="G25" s="55"/>
      <c r="H25" s="55"/>
      <c r="I25" s="55"/>
      <c r="J25" s="55"/>
      <c r="K25" s="55"/>
      <c r="L25" s="41"/>
      <c r="M25" s="41"/>
      <c r="N25" s="41"/>
      <c r="O25" s="41"/>
      <c r="P25" s="41"/>
      <c r="Q25" s="41"/>
      <c r="R25" s="41"/>
      <c r="S25" s="41"/>
      <c r="T25" s="41"/>
      <c r="U25" s="41"/>
      <c r="V25" s="41"/>
      <c r="W25" s="41"/>
      <c r="X25" s="41"/>
      <c r="Y25" s="41"/>
      <c r="Z25" s="41"/>
    </row>
    <row r="26" spans="1:27" ht="17.25" customHeight="1" thickBot="1">
      <c r="A26" s="20"/>
      <c r="B26" s="294" t="s">
        <v>214</v>
      </c>
      <c r="C26" s="55"/>
      <c r="D26" s="55"/>
      <c r="E26" s="55"/>
      <c r="F26" s="55"/>
      <c r="G26" s="55"/>
      <c r="H26" s="55"/>
      <c r="I26" s="55"/>
      <c r="J26" s="55"/>
      <c r="K26" s="55"/>
      <c r="L26" s="41"/>
      <c r="M26" s="41"/>
      <c r="N26" s="41"/>
      <c r="O26" s="41"/>
      <c r="P26" s="41"/>
      <c r="Q26" s="41"/>
      <c r="R26" s="41"/>
      <c r="S26" s="41"/>
      <c r="T26" s="41"/>
      <c r="U26" s="41"/>
      <c r="V26" s="41"/>
      <c r="W26" s="41"/>
      <c r="X26" s="41"/>
      <c r="Y26" s="41"/>
      <c r="Z26" s="41"/>
    </row>
    <row r="27" spans="1:27" ht="31.5" customHeight="1" thickBot="1">
      <c r="A27" s="20"/>
      <c r="B27" s="295" t="s">
        <v>217</v>
      </c>
      <c r="C27" s="69" t="s">
        <v>218</v>
      </c>
      <c r="D27" s="69" t="s">
        <v>216</v>
      </c>
      <c r="E27" s="69" t="s">
        <v>219</v>
      </c>
      <c r="F27" s="69" t="s">
        <v>221</v>
      </c>
      <c r="G27" s="361" t="s">
        <v>251</v>
      </c>
      <c r="H27" s="69" t="s">
        <v>222</v>
      </c>
      <c r="I27" s="455" t="s">
        <v>3</v>
      </c>
      <c r="J27" s="486"/>
      <c r="K27" s="486"/>
      <c r="L27" s="487"/>
      <c r="M27" s="41"/>
      <c r="N27" s="41"/>
      <c r="O27" s="41"/>
      <c r="P27" s="41"/>
      <c r="Q27" s="41"/>
      <c r="R27" s="41"/>
      <c r="S27" s="41"/>
      <c r="T27" s="41"/>
      <c r="U27" s="41"/>
      <c r="V27" s="41"/>
      <c r="W27" s="41"/>
      <c r="X27" s="41"/>
      <c r="Y27" s="41"/>
      <c r="Z27" s="41"/>
      <c r="AA27" s="41"/>
    </row>
    <row r="28" spans="1:27" ht="15.75">
      <c r="A28" s="20"/>
      <c r="B28" s="352"/>
      <c r="C28" s="212"/>
      <c r="D28" s="212"/>
      <c r="E28" s="212"/>
      <c r="F28" s="212"/>
      <c r="G28" s="212"/>
      <c r="H28" s="212"/>
      <c r="I28" s="475"/>
      <c r="J28" s="476"/>
      <c r="K28" s="476"/>
      <c r="L28" s="477"/>
      <c r="M28" s="41"/>
      <c r="N28" s="41"/>
      <c r="O28" s="41"/>
      <c r="P28" s="41"/>
      <c r="Q28" s="41"/>
      <c r="R28" s="41"/>
      <c r="S28" s="41"/>
      <c r="T28" s="41"/>
      <c r="U28" s="41"/>
      <c r="V28" s="41"/>
      <c r="W28" s="41"/>
      <c r="X28" s="41"/>
      <c r="Y28" s="41"/>
      <c r="Z28" s="41"/>
      <c r="AA28" s="41"/>
    </row>
    <row r="29" spans="1:27" ht="15.75">
      <c r="A29" s="20"/>
      <c r="B29" s="350"/>
      <c r="C29" s="207"/>
      <c r="D29" s="207"/>
      <c r="E29" s="207"/>
      <c r="F29" s="207"/>
      <c r="G29" s="207"/>
      <c r="H29" s="207"/>
      <c r="I29" s="474"/>
      <c r="J29" s="447"/>
      <c r="K29" s="447"/>
      <c r="L29" s="448"/>
      <c r="M29" s="41"/>
      <c r="N29" s="41"/>
      <c r="O29" s="41"/>
      <c r="P29" s="41"/>
      <c r="Q29" s="41"/>
      <c r="R29" s="41"/>
      <c r="S29" s="41"/>
      <c r="T29" s="41"/>
      <c r="U29" s="41"/>
      <c r="V29" s="41"/>
      <c r="W29" s="41"/>
      <c r="X29" s="41"/>
      <c r="Y29" s="41"/>
      <c r="Z29" s="41"/>
      <c r="AA29" s="41"/>
    </row>
    <row r="30" spans="1:27" ht="15.75">
      <c r="A30" s="20"/>
      <c r="B30" s="350"/>
      <c r="C30" s="207"/>
      <c r="D30" s="207"/>
      <c r="E30" s="207"/>
      <c r="F30" s="207"/>
      <c r="G30" s="207"/>
      <c r="H30" s="207"/>
      <c r="I30" s="474"/>
      <c r="J30" s="447"/>
      <c r="K30" s="447"/>
      <c r="L30" s="448"/>
      <c r="M30" s="41"/>
      <c r="N30" s="41"/>
      <c r="O30" s="41"/>
      <c r="P30" s="41"/>
      <c r="Q30" s="41"/>
      <c r="R30" s="41"/>
      <c r="S30" s="41"/>
      <c r="T30" s="41"/>
      <c r="U30" s="41"/>
      <c r="V30" s="41"/>
      <c r="W30" s="41"/>
      <c r="X30" s="41"/>
      <c r="Y30" s="41"/>
      <c r="Z30" s="41"/>
      <c r="AA30" s="41"/>
    </row>
    <row r="31" spans="1:27" ht="15.75">
      <c r="A31" s="20"/>
      <c r="B31" s="350"/>
      <c r="C31" s="207"/>
      <c r="D31" s="207"/>
      <c r="E31" s="207"/>
      <c r="F31" s="207"/>
      <c r="G31" s="207"/>
      <c r="H31" s="207"/>
      <c r="I31" s="474"/>
      <c r="J31" s="447"/>
      <c r="K31" s="447"/>
      <c r="L31" s="448"/>
      <c r="M31" s="41"/>
      <c r="N31" s="41"/>
      <c r="O31" s="41"/>
      <c r="P31" s="41"/>
      <c r="Q31" s="41"/>
      <c r="R31" s="41"/>
      <c r="S31" s="41"/>
      <c r="T31" s="41"/>
      <c r="U31" s="41"/>
      <c r="V31" s="41"/>
      <c r="W31" s="41"/>
      <c r="X31" s="41"/>
      <c r="Y31" s="41"/>
      <c r="Z31" s="41"/>
      <c r="AA31" s="41"/>
    </row>
    <row r="32" spans="1:27" ht="15.75">
      <c r="A32" s="20"/>
      <c r="B32" s="350"/>
      <c r="C32" s="207"/>
      <c r="D32" s="207"/>
      <c r="E32" s="207"/>
      <c r="F32" s="207"/>
      <c r="G32" s="207"/>
      <c r="H32" s="207"/>
      <c r="I32" s="474"/>
      <c r="J32" s="447"/>
      <c r="K32" s="447"/>
      <c r="L32" s="448"/>
      <c r="M32" s="41"/>
      <c r="N32" s="41"/>
      <c r="O32" s="41"/>
      <c r="P32" s="41"/>
      <c r="Q32" s="41"/>
      <c r="R32" s="41"/>
      <c r="S32" s="41"/>
      <c r="T32" s="41"/>
      <c r="U32" s="41"/>
      <c r="V32" s="41"/>
      <c r="W32" s="41"/>
      <c r="X32" s="41"/>
      <c r="Y32" s="41"/>
      <c r="Z32" s="41"/>
      <c r="AA32" s="41"/>
    </row>
    <row r="33" spans="1:27" ht="15.75" customHeight="1">
      <c r="A33" s="20"/>
      <c r="B33" s="350"/>
      <c r="C33" s="207"/>
      <c r="D33" s="207"/>
      <c r="E33" s="207"/>
      <c r="F33" s="207"/>
      <c r="G33" s="207"/>
      <c r="H33" s="207"/>
      <c r="I33" s="474"/>
      <c r="J33" s="447"/>
      <c r="K33" s="447"/>
      <c r="L33" s="448"/>
      <c r="M33" s="41"/>
      <c r="N33" s="41"/>
      <c r="O33" s="41"/>
      <c r="P33" s="41"/>
      <c r="Q33" s="41"/>
      <c r="R33" s="41"/>
      <c r="S33" s="41"/>
      <c r="T33" s="41"/>
      <c r="U33" s="41"/>
      <c r="V33" s="41"/>
      <c r="W33" s="41"/>
      <c r="X33" s="41"/>
      <c r="Y33" s="41"/>
      <c r="Z33" s="41"/>
      <c r="AA33" s="41"/>
    </row>
    <row r="34" spans="1:27" ht="15.75">
      <c r="A34" s="20"/>
      <c r="B34" s="350"/>
      <c r="C34" s="207"/>
      <c r="D34" s="207"/>
      <c r="E34" s="207"/>
      <c r="F34" s="207"/>
      <c r="G34" s="207"/>
      <c r="H34" s="207"/>
      <c r="I34" s="474"/>
      <c r="J34" s="447"/>
      <c r="K34" s="447"/>
      <c r="L34" s="448"/>
      <c r="M34" s="41"/>
      <c r="N34" s="41"/>
      <c r="O34" s="41"/>
      <c r="P34" s="41"/>
      <c r="Q34" s="41"/>
      <c r="R34" s="41"/>
      <c r="S34" s="41"/>
      <c r="T34" s="41"/>
      <c r="U34" s="41"/>
      <c r="V34" s="41"/>
      <c r="W34" s="41"/>
      <c r="X34" s="41"/>
      <c r="Y34" s="41"/>
      <c r="Z34" s="41"/>
      <c r="AA34" s="41"/>
    </row>
    <row r="35" spans="1:27" ht="15.75">
      <c r="A35" s="20"/>
      <c r="B35" s="350"/>
      <c r="C35" s="207"/>
      <c r="D35" s="207"/>
      <c r="E35" s="207"/>
      <c r="F35" s="207"/>
      <c r="G35" s="207"/>
      <c r="H35" s="207"/>
      <c r="I35" s="474"/>
      <c r="J35" s="447"/>
      <c r="K35" s="447"/>
      <c r="L35" s="448"/>
      <c r="M35" s="41"/>
      <c r="N35" s="41"/>
      <c r="O35" s="41"/>
      <c r="P35" s="41"/>
      <c r="Q35" s="41"/>
      <c r="R35" s="41"/>
      <c r="S35" s="41"/>
      <c r="T35" s="41"/>
      <c r="U35" s="41"/>
      <c r="V35" s="41"/>
      <c r="W35" s="41"/>
      <c r="X35" s="41"/>
      <c r="Y35" s="41"/>
      <c r="Z35" s="41"/>
      <c r="AA35" s="41"/>
    </row>
    <row r="36" spans="1:27" ht="15.75">
      <c r="A36" s="20"/>
      <c r="B36" s="350"/>
      <c r="C36" s="207"/>
      <c r="D36" s="207"/>
      <c r="E36" s="207"/>
      <c r="F36" s="207"/>
      <c r="G36" s="207"/>
      <c r="H36" s="207"/>
      <c r="I36" s="474"/>
      <c r="J36" s="447"/>
      <c r="K36" s="447"/>
      <c r="L36" s="448"/>
      <c r="M36" s="41"/>
      <c r="N36" s="41"/>
      <c r="O36" s="41"/>
      <c r="P36" s="41"/>
      <c r="Q36" s="41"/>
      <c r="R36" s="41"/>
      <c r="S36" s="41"/>
      <c r="T36" s="41"/>
      <c r="U36" s="41"/>
      <c r="V36" s="41"/>
      <c r="W36" s="41"/>
      <c r="X36" s="41"/>
      <c r="Y36" s="41"/>
      <c r="Z36" s="41"/>
      <c r="AA36" s="41"/>
    </row>
    <row r="37" spans="1:27" ht="15.75">
      <c r="A37" s="20"/>
      <c r="B37" s="350"/>
      <c r="C37" s="207"/>
      <c r="D37" s="207"/>
      <c r="E37" s="207"/>
      <c r="F37" s="207"/>
      <c r="G37" s="207"/>
      <c r="H37" s="207"/>
      <c r="I37" s="474"/>
      <c r="J37" s="447"/>
      <c r="K37" s="447"/>
      <c r="L37" s="448"/>
      <c r="M37" s="41"/>
      <c r="N37" s="41"/>
      <c r="O37" s="41"/>
      <c r="P37" s="41"/>
      <c r="Q37" s="41"/>
      <c r="R37" s="41"/>
      <c r="S37" s="41"/>
      <c r="T37" s="41"/>
      <c r="U37" s="41"/>
      <c r="V37" s="41"/>
      <c r="W37" s="41"/>
      <c r="X37" s="41"/>
      <c r="Y37" s="41"/>
      <c r="Z37" s="41"/>
      <c r="AA37" s="41"/>
    </row>
    <row r="38" spans="1:27" ht="16.5" thickBot="1">
      <c r="A38" s="20"/>
      <c r="B38" s="351"/>
      <c r="C38" s="210"/>
      <c r="D38" s="210"/>
      <c r="E38" s="210"/>
      <c r="F38" s="210"/>
      <c r="G38" s="210"/>
      <c r="H38" s="210"/>
      <c r="I38" s="488"/>
      <c r="J38" s="452"/>
      <c r="K38" s="452"/>
      <c r="L38" s="453"/>
      <c r="M38" s="41"/>
      <c r="N38" s="41"/>
      <c r="O38" s="41"/>
      <c r="P38" s="41"/>
      <c r="Q38" s="41"/>
      <c r="R38" s="41"/>
      <c r="S38" s="41"/>
      <c r="T38" s="41"/>
      <c r="U38" s="41"/>
      <c r="V38" s="41"/>
      <c r="W38" s="41"/>
      <c r="X38" s="41"/>
      <c r="Y38" s="41"/>
      <c r="Z38" s="41"/>
      <c r="AA38" s="41"/>
    </row>
    <row r="39" spans="1:27" ht="15.75">
      <c r="A39" s="20"/>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7" ht="15.75">
      <c r="A40" s="20"/>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7" ht="15.75">
      <c r="A41" s="20"/>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7" ht="15.75">
      <c r="A42" s="20"/>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7" ht="15.75">
      <c r="A43" s="2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7" ht="7.5" customHeight="1">
      <c r="A44" s="20"/>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7" ht="15.75">
      <c r="A45" s="20"/>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7" ht="15.75">
      <c r="A46" s="20"/>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7" ht="15.75">
      <c r="A47" s="20"/>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7" ht="15.75">
      <c r="A48" s="20"/>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ht="15.75">
      <c r="A49" s="20"/>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ht="15.75">
      <c r="A50" s="2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ht="15.75">
      <c r="A51" s="2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5.75">
      <c r="A52" s="20"/>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5.75">
      <c r="A53" s="20"/>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5.75">
      <c r="A54" s="20"/>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5.75">
      <c r="A55" s="20"/>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c r="A56" s="20"/>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5.75">
      <c r="A57" s="20"/>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c r="A58" s="20"/>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5.75">
      <c r="A59" s="20"/>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5.75">
      <c r="A60" s="20"/>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5.75">
      <c r="A61" s="20"/>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5.75">
      <c r="A62" s="20"/>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c r="A63" s="20"/>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5.75">
      <c r="A64" s="20"/>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5.75">
      <c r="A65" s="20"/>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5.75">
      <c r="A66" s="20"/>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c r="A67" s="20"/>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5.75">
      <c r="A68" s="20"/>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c r="A69" s="20"/>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5.75">
      <c r="A70" s="20"/>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5.75">
      <c r="A71" s="20"/>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5.75">
      <c r="A72" s="20"/>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5.75">
      <c r="A73" s="20"/>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5.75">
      <c r="A74" s="20"/>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5.75">
      <c r="A75" s="20"/>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5.75">
      <c r="A76" s="20"/>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5.75">
      <c r="A77" s="20"/>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5.75">
      <c r="A78" s="20"/>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sheetData>
  <sheetProtection password="D01A" sheet="1"/>
  <mergeCells count="29">
    <mergeCell ref="I34:L34"/>
    <mergeCell ref="I35:L35"/>
    <mergeCell ref="I36:L36"/>
    <mergeCell ref="I37:L37"/>
    <mergeCell ref="I38:L38"/>
    <mergeCell ref="D4:E4"/>
    <mergeCell ref="H12:K12"/>
    <mergeCell ref="H13:K13"/>
    <mergeCell ref="H16:K16"/>
    <mergeCell ref="H17:K17"/>
    <mergeCell ref="H18:K18"/>
    <mergeCell ref="I33:L33"/>
    <mergeCell ref="H7:K7"/>
    <mergeCell ref="H8:K8"/>
    <mergeCell ref="H9:K9"/>
    <mergeCell ref="H10:K10"/>
    <mergeCell ref="H11:K11"/>
    <mergeCell ref="H23:K23"/>
    <mergeCell ref="H24:K24"/>
    <mergeCell ref="I27:L27"/>
    <mergeCell ref="I32:L32"/>
    <mergeCell ref="I29:L29"/>
    <mergeCell ref="I30:L30"/>
    <mergeCell ref="I28:L28"/>
    <mergeCell ref="H19:K19"/>
    <mergeCell ref="H20:K20"/>
    <mergeCell ref="H21:K21"/>
    <mergeCell ref="H22:K22"/>
    <mergeCell ref="I31:L31"/>
  </mergeCells>
  <pageMargins left="0.53" right="0.70866141732283472" top="0.74803149606299213" bottom="0.74803149606299213" header="0.31496062992125984" footer="0.31496062992125984"/>
  <pageSetup paperSize="9"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9</vt:i4>
      </vt:variant>
    </vt:vector>
  </HeadingPairs>
  <TitlesOfParts>
    <vt:vector size="18" baseType="lpstr">
      <vt:lpstr>Försättsblad-börja här</vt:lpstr>
      <vt:lpstr>Dokumentation-Energiberäkn&amp;hä</vt:lpstr>
      <vt:lpstr>Verifiering-sammanställning</vt:lpstr>
      <vt:lpstr>Underlag-BBR</vt:lpstr>
      <vt:lpstr>Underlag-brukande</vt:lpstr>
      <vt:lpstr>Underlag-mätvärden värme</vt:lpstr>
      <vt:lpstr>Underlag-mätvärden kyla</vt:lpstr>
      <vt:lpstr>Underlag-mätvärden el</vt:lpstr>
      <vt:lpstr>Underlag-mätplan</vt:lpstr>
      <vt:lpstr>'Dokumentation-Energiberäkn&amp;hä'!Utskriftsområde</vt:lpstr>
      <vt:lpstr>'Försättsblad-börja här'!Utskriftsområde</vt:lpstr>
      <vt:lpstr>'Underlag-BBR'!Utskriftsområde</vt:lpstr>
      <vt:lpstr>'Underlag-brukande'!Utskriftsområde</vt:lpstr>
      <vt:lpstr>'Underlag-mätplan'!Utskriftsområde</vt:lpstr>
      <vt:lpstr>'Underlag-mätvärden el'!Utskriftsområde</vt:lpstr>
      <vt:lpstr>'Underlag-mätvärden kyla'!Utskriftsområde</vt:lpstr>
      <vt:lpstr>'Underlag-mätvärden värme'!Utskriftsområde</vt:lpstr>
      <vt:lpstr>'Verifiering-sammanställning'!Utskriftsområde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dc:creator>
  <cp:lastModifiedBy>perle</cp:lastModifiedBy>
  <cp:lastPrinted>2012-05-25T08:20:04Z</cp:lastPrinted>
  <dcterms:created xsi:type="dcterms:W3CDTF">2011-05-05T08:28:42Z</dcterms:created>
  <dcterms:modified xsi:type="dcterms:W3CDTF">2012-05-25T08:34:23Z</dcterms:modified>
</cp:coreProperties>
</file>